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amircampos/Box Sync/Civio/Gestión/Planes y Cuentas Anuales/2015/02 Informe de Gestión 2015/"/>
    </mc:Choice>
  </mc:AlternateContent>
  <bookViews>
    <workbookView xWindow="0" yWindow="460" windowWidth="25360" windowHeight="14400"/>
  </bookViews>
  <sheets>
    <sheet name="PyG comentada" sheetId="15" r:id="rId1"/>
    <sheet name="Pérdidas y Ganancias" sheetId="16" r:id="rId2"/>
    <sheet name="Balance de Situación" sheetId="18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9" i="15" l="1"/>
  <c r="G32" i="15"/>
  <c r="F10" i="15"/>
  <c r="E10" i="15"/>
  <c r="G10" i="15"/>
  <c r="D10" i="15"/>
  <c r="C10" i="15"/>
  <c r="G40" i="15"/>
  <c r="G42" i="15"/>
  <c r="G48" i="15"/>
  <c r="G54" i="15"/>
  <c r="G55" i="15"/>
  <c r="G60" i="15"/>
  <c r="D34" i="18"/>
  <c r="D33" i="18"/>
  <c r="D32" i="18"/>
  <c r="D44" i="18"/>
  <c r="D51" i="18"/>
  <c r="D42" i="18"/>
  <c r="D58" i="18"/>
  <c r="D63" i="18"/>
  <c r="D69" i="18"/>
  <c r="D67" i="18"/>
  <c r="D55" i="18"/>
  <c r="D71" i="18"/>
  <c r="C34" i="18"/>
  <c r="C33" i="18"/>
  <c r="C32" i="18"/>
  <c r="C44" i="18"/>
  <c r="C51" i="18"/>
  <c r="C42" i="18"/>
  <c r="C58" i="18"/>
  <c r="C63" i="18"/>
  <c r="C67" i="18"/>
  <c r="C55" i="18"/>
  <c r="C71" i="18"/>
  <c r="D12" i="18"/>
  <c r="D4" i="18"/>
  <c r="D19" i="18"/>
  <c r="D16" i="18"/>
  <c r="D28" i="18"/>
  <c r="C12" i="18"/>
  <c r="C4" i="18"/>
  <c r="C19" i="18"/>
  <c r="C16" i="18"/>
  <c r="C28" i="18"/>
  <c r="D7" i="16"/>
  <c r="D14" i="16"/>
  <c r="D22" i="16"/>
  <c r="D28" i="16"/>
  <c r="D35" i="16"/>
  <c r="D41" i="16"/>
  <c r="D44" i="16"/>
  <c r="D45" i="16"/>
  <c r="D47" i="16"/>
  <c r="D53" i="16"/>
  <c r="D59" i="16"/>
  <c r="D60" i="16"/>
  <c r="D65" i="16"/>
  <c r="C7" i="16"/>
  <c r="C14" i="16"/>
  <c r="C23" i="16"/>
  <c r="C22" i="16"/>
  <c r="C28" i="16"/>
  <c r="C35" i="16"/>
  <c r="C41" i="16"/>
  <c r="C44" i="16"/>
  <c r="C45" i="16"/>
  <c r="C47" i="16"/>
  <c r="C53" i="16"/>
  <c r="C59" i="16"/>
  <c r="C60" i="16"/>
  <c r="C65" i="16"/>
  <c r="E22" i="15"/>
  <c r="D22" i="15"/>
  <c r="D32" i="15"/>
  <c r="D39" i="15"/>
  <c r="D40" i="15"/>
  <c r="D42" i="15"/>
  <c r="D48" i="15"/>
  <c r="D54" i="15"/>
  <c r="D55" i="15"/>
  <c r="D60" i="15"/>
  <c r="C39" i="15"/>
  <c r="F22" i="15"/>
  <c r="F32" i="15"/>
  <c r="F39" i="15"/>
  <c r="F40" i="15"/>
  <c r="F42" i="15"/>
  <c r="F48" i="15"/>
  <c r="F54" i="15"/>
  <c r="F55" i="15"/>
  <c r="F60" i="15"/>
  <c r="E32" i="15"/>
  <c r="E39" i="15"/>
  <c r="E40" i="15"/>
  <c r="E42" i="15"/>
  <c r="E48" i="15"/>
  <c r="E54" i="15"/>
  <c r="E55" i="15"/>
  <c r="E60" i="15"/>
  <c r="C23" i="15"/>
  <c r="C22" i="15"/>
  <c r="C32" i="15"/>
  <c r="C40" i="15"/>
  <c r="C42" i="15"/>
  <c r="C48" i="15"/>
  <c r="C54" i="15"/>
  <c r="C55" i="15"/>
  <c r="C60" i="15"/>
</calcChain>
</file>

<file path=xl/sharedStrings.xml><?xml version="1.0" encoding="utf-8"?>
<sst xmlns="http://schemas.openxmlformats.org/spreadsheetml/2006/main" count="209" uniqueCount="149">
  <si>
    <t>14. Ingresos financieros</t>
  </si>
  <si>
    <t>FUNDACIÓN: FUNDACIÓN CIUDADANA CIVIO</t>
  </si>
  <si>
    <t>BALANCE ABREVIADO AL CIERRE DEL EJERCICIO 2015</t>
  </si>
  <si>
    <t>ACTIVO</t>
  </si>
  <si>
    <t xml:space="preserve">NOTAS DE LA MEMORIA </t>
  </si>
  <si>
    <t>A) ACTIVO NO CORRIENTE</t>
  </si>
  <si>
    <t>I.    Inmovilizado intangible</t>
  </si>
  <si>
    <t>II.   Bienes del Patrimonio Histórico</t>
  </si>
  <si>
    <t>III. Inmovilizado material</t>
  </si>
  <si>
    <t>IV.  Inversiones inmobiliarias</t>
  </si>
  <si>
    <t>V.    Inversiones en empresas y entidades del grupo y asociadas a largo plazo</t>
  </si>
  <si>
    <t>VI.  Inversiones financieras a largo plazo</t>
  </si>
  <si>
    <t xml:space="preserve">VII. Activos por impuesto diferido </t>
  </si>
  <si>
    <t>VIII. Deudores no corrientes:</t>
  </si>
  <si>
    <t xml:space="preserve">        1. Usuarios</t>
  </si>
  <si>
    <t xml:space="preserve">        2. Patrocinadores o afiliados</t>
  </si>
  <si>
    <t xml:space="preserve">        3. Otros</t>
  </si>
  <si>
    <t>B) ACTIVO CORRIENTE</t>
  </si>
  <si>
    <t>I.    Activos no corrientes mantenidos para la venta</t>
  </si>
  <si>
    <t>II.    Existencias</t>
  </si>
  <si>
    <t>III.  Usuarios y otros deudores de la actividad propia</t>
  </si>
  <si>
    <r>
      <t xml:space="preserve">      </t>
    </r>
    <r>
      <rPr>
        <sz val="9"/>
        <rFont val="Verdana"/>
        <family val="2"/>
      </rPr>
      <t>1. Entidades del grupo</t>
    </r>
  </si>
  <si>
    <t xml:space="preserve">      2. Entidades asociadas</t>
  </si>
  <si>
    <t xml:space="preserve">      3. Otros</t>
  </si>
  <si>
    <t>IV.   Deudores comerciales y otras cuentas a cobrar</t>
  </si>
  <si>
    <r>
      <t xml:space="preserve">V.   Inversiones en </t>
    </r>
    <r>
      <rPr>
        <b/>
        <sz val="9"/>
        <rFont val="Verdana"/>
        <family val="2"/>
      </rPr>
      <t xml:space="preserve"> entidades del grupo y asociadas a corto  plazo</t>
    </r>
  </si>
  <si>
    <t>VI.   Inversiones financieras a corto plazo</t>
  </si>
  <si>
    <t>VII.  Periodificaciones a corto plazo</t>
  </si>
  <si>
    <t>VIII.    Efectivo y otros activos líquidos equivalentes</t>
  </si>
  <si>
    <t>TOTAL ACTIVO (A+B)</t>
  </si>
  <si>
    <t>PATRIMONIO NETO Y PASIVO</t>
  </si>
  <si>
    <t>A) PATRIMONIO NETO</t>
  </si>
  <si>
    <t xml:space="preserve"> A-1) Fondos propios</t>
  </si>
  <si>
    <t xml:space="preserve">    I.   Dotación fundacional</t>
  </si>
  <si>
    <t xml:space="preserve">    1. Dotación fundacional</t>
  </si>
  <si>
    <t xml:space="preserve">    2. (Dotación fundacional no exigido)*</t>
  </si>
  <si>
    <t xml:space="preserve">    II.  Reservas</t>
  </si>
  <si>
    <t xml:space="preserve">    III. Excedentes de ejercicios anteriores **</t>
  </si>
  <si>
    <t xml:space="preserve">    IV.  Excedente del ejercicio</t>
  </si>
  <si>
    <t xml:space="preserve"> A-2) Ajustes por cambio de valor  **</t>
  </si>
  <si>
    <t xml:space="preserve"> A-3) Subvenciones, donaciones y legados recibidos</t>
  </si>
  <si>
    <t>B) PASIVO NO CORRIENTE</t>
  </si>
  <si>
    <t xml:space="preserve">      I.   Provisiones a largo plazo</t>
  </si>
  <si>
    <t xml:space="preserve">      II.  Deudas a largo plazo</t>
  </si>
  <si>
    <t xml:space="preserve">       1. Deudas con entidades de crédito</t>
  </si>
  <si>
    <t xml:space="preserve">       2. Acreedores por arrendamiento financiero</t>
  </si>
  <si>
    <t xml:space="preserve">       3. Otras deudas a largo plazo</t>
  </si>
  <si>
    <r>
      <t xml:space="preserve">      III.  Deudas con </t>
    </r>
    <r>
      <rPr>
        <b/>
        <sz val="9"/>
        <rFont val="Verdana"/>
        <family val="2"/>
      </rPr>
      <t>entidades del grupo y asociadas  a largo plazo</t>
    </r>
  </si>
  <si>
    <t xml:space="preserve">      IV.   Pasivos por impuesto diferido </t>
  </si>
  <si>
    <t xml:space="preserve">       V.   Periodificaciones a largo plazo</t>
  </si>
  <si>
    <t xml:space="preserve">      VI. Acreedores no corrientes</t>
  </si>
  <si>
    <t xml:space="preserve">       1. Proveedores</t>
  </si>
  <si>
    <t xml:space="preserve">       2. Beneficiarios</t>
  </si>
  <si>
    <t xml:space="preserve">       3. Otros</t>
  </si>
  <si>
    <t>C) PASIVO CORRIENTE</t>
  </si>
  <si>
    <t>I.  Pasivos vinculados con activos no corrientes mantenidos para la venta</t>
  </si>
  <si>
    <t>II.  Provisiones a corto plazo</t>
  </si>
  <si>
    <t>III. Deudas a corto plazo</t>
  </si>
  <si>
    <t xml:space="preserve">          1. Deudas con entidades de crédito</t>
  </si>
  <si>
    <t xml:space="preserve">          2. Acreedores por arrendamiento financiero</t>
  </si>
  <si>
    <t xml:space="preserve">          3. Otras deudas a corto plazo</t>
  </si>
  <si>
    <t>IV.  Deudas con entidades del grupo y asociadas a corto plazo</t>
  </si>
  <si>
    <t xml:space="preserve">V.   Beneficiarios-Acreedores </t>
  </si>
  <si>
    <t xml:space="preserve">          1.Entidades del grupo</t>
  </si>
  <si>
    <t xml:space="preserve">          2. Entidades asociadas</t>
  </si>
  <si>
    <t xml:space="preserve">          3. Otros</t>
  </si>
  <si>
    <t>VI. Acreedores comerciales y otras cuentas a pagar</t>
  </si>
  <si>
    <t xml:space="preserve">         1. Proveedores</t>
  </si>
  <si>
    <t xml:space="preserve">         2. Otros acreedores</t>
  </si>
  <si>
    <t>VII. Periodificaciones a corto plazo</t>
  </si>
  <si>
    <t>TOTAL PATRIMONIO NETO Y PASIVO (A+B+C)</t>
  </si>
  <si>
    <t>* Su signo es negativo</t>
  </si>
  <si>
    <t>** Su signo puede ser positivo o negativo</t>
  </si>
  <si>
    <t>CUENTA DE RESULTADOS ABREVIADA CORRESPONDIENTE
 AL EJERCICIO TERMINADO EL  31  / 12 / 2015</t>
  </si>
  <si>
    <t>NOTAS DE LA MEMORIA</t>
  </si>
  <si>
    <t>(DEBE)</t>
  </si>
  <si>
    <t>HABER</t>
  </si>
  <si>
    <t>A. Excedente del ejercicio</t>
  </si>
  <si>
    <t>1. Ingresos de la actividad propia</t>
  </si>
  <si>
    <t xml:space="preserve"> a) Cuotas de asociados y afiliados</t>
  </si>
  <si>
    <t>b) Aportaciones de usuarios</t>
  </si>
  <si>
    <t xml:space="preserve"> c) Ingresos de promociones, patrocinadores y colaboraciones</t>
  </si>
  <si>
    <t xml:space="preserve"> d) Subvenciones, donaciones y legados imputados al excedente del ejercicio </t>
  </si>
  <si>
    <t xml:space="preserve"> d) Reintegro de ayudas y asignaciones</t>
  </si>
  <si>
    <r>
      <t>2.</t>
    </r>
    <r>
      <rPr>
        <b/>
        <sz val="9"/>
        <color indexed="10"/>
        <rFont val="Verdana"/>
        <family val="2"/>
      </rPr>
      <t xml:space="preserve"> </t>
    </r>
    <r>
      <rPr>
        <b/>
        <sz val="9"/>
        <rFont val="Verdana"/>
        <family val="2"/>
      </rPr>
      <t>Ventas y otros ingresos ordinarios de la actividad mercantil</t>
    </r>
  </si>
  <si>
    <t xml:space="preserve">3. Gastos por ayudas y otros </t>
  </si>
  <si>
    <t>a) Ayudas monetarias</t>
  </si>
  <si>
    <t>b) Ayudas no monetarias</t>
  </si>
  <si>
    <t>c) Gastos por colaboraciones y del órgano de gobierno</t>
  </si>
  <si>
    <t>d) Reintegro de subvenciones, donaciones y legados</t>
  </si>
  <si>
    <t xml:space="preserve">4. Variación de existencias de productos terminados y en curso de fabricación </t>
  </si>
  <si>
    <t>5. Trabajos realizados por la entidad para su activo</t>
  </si>
  <si>
    <t xml:space="preserve">6. Aprovisionamientos </t>
  </si>
  <si>
    <t>7. Otros ingresos de la actividad</t>
  </si>
  <si>
    <t>a) Ingresos accesorios y otros de gestión corriente</t>
  </si>
  <si>
    <t>b) Subvenciones, donaciones y legados de explotación afectos a la actividad mercantil</t>
  </si>
  <si>
    <t xml:space="preserve">8. Gastos de personal </t>
  </si>
  <si>
    <t>9. Otros gastos de la actividad</t>
  </si>
  <si>
    <t xml:space="preserve">10. Amortización del inmovilizado </t>
  </si>
  <si>
    <t>11. Subvenciones, donaciones y legados de capital traspasados al excedente del ejercicio</t>
  </si>
  <si>
    <t>a) Afectas a la actividad propia</t>
  </si>
  <si>
    <t>b) Afectas a la actividad mercantil</t>
  </si>
  <si>
    <t>12. Excesos de provisiones</t>
  </si>
  <si>
    <t xml:space="preserve">13. Deterioro y resultado por enajenación de inmovilizado </t>
  </si>
  <si>
    <t>13*. Diferencia negativa de combinaciones de negocio</t>
  </si>
  <si>
    <t>13**. Otros resultados</t>
  </si>
  <si>
    <t>A.1) EXCEDENTE DE LA ACTIVIDAD (1+2+3+4+5+6+7+8+9+10+11+12+13+13*+13**)</t>
  </si>
  <si>
    <t xml:space="preserve">15. Gastos financieros </t>
  </si>
  <si>
    <t xml:space="preserve">16. Variación de valor razonable en instrumentos financieros </t>
  </si>
  <si>
    <t xml:space="preserve">17. Diferencias de cambio </t>
  </si>
  <si>
    <t xml:space="preserve">18. Deterioro y resultado por enajenaciones de instrumentos financieros </t>
  </si>
  <si>
    <t>18*. Imputación de subvenciones, donaciones y legados de carácter financiero</t>
  </si>
  <si>
    <t>A.2) EXCEDENTE DE LAS OPERACIONES FINANCIERAS (14+15+16+17+18+18*)</t>
  </si>
  <si>
    <t>A.3) EXCEDENTE ANTES DE IMPUESTOS (A.1+A.2)</t>
  </si>
  <si>
    <t xml:space="preserve">19. Impuestos sobre beneficios </t>
  </si>
  <si>
    <t>A.4) VARIACIÓN DE PATRIMONIO NETO RECONOCIDA EN EL EXCEDENTE DEL EJERCICIO (A.3+19)</t>
  </si>
  <si>
    <t>B. Ingresos y gastos imputados directamente al patrimonio neto **</t>
  </si>
  <si>
    <t>1. Subvenciones recibidas</t>
  </si>
  <si>
    <t>2. Donaciones y legados recibidos</t>
  </si>
  <si>
    <t>3. Otros ingresos y gastos</t>
  </si>
  <si>
    <t>4. Efecto impositivo</t>
  </si>
  <si>
    <t>B.1) VARIACIÓN DE PATRIMONIO NETO POR INGRESOS Y GASTOS RECONOCIDOS DIRECTAMENTE EN EL PATRIMONIO NETO (1+2+3+4)</t>
  </si>
  <si>
    <t>C) Reclasificaciones al excedente del ejercicio</t>
  </si>
  <si>
    <t>C.1) VARIACIÓN DE PATRIMONIO NETO POR RECLASIFICACIONES AL EXCEDENTE DEL EJERCICIO (1+2+3+4)</t>
  </si>
  <si>
    <t>D) Variaciones de patrimonio neto por ingresos y gastos imputados directamente al patrimonio neto (B.1+C.1) **</t>
  </si>
  <si>
    <t>E) Ajustes por cambios de criterio</t>
  </si>
  <si>
    <t>F) Ajustes por errores</t>
  </si>
  <si>
    <t>G) Variaciones en la dotación fundacional</t>
  </si>
  <si>
    <t>H) Otras variaciones</t>
  </si>
  <si>
    <t>I) RESULTADO TOTAL, VARIACIÓN DEL PATRIMONIO NETO EN EL EJERCICIO (A.4+D+E+F+G+H)</t>
  </si>
  <si>
    <t>FUNDACIÓN CIUDADANA CIVIO</t>
  </si>
  <si>
    <t>Donaciones recibidas por parte de nuestros cómplices y amigos</t>
  </si>
  <si>
    <t>Nóminas y salarios</t>
  </si>
  <si>
    <t>Premio I-Redes 2015</t>
  </si>
  <si>
    <t>Arrendamiento, viajes, comunicación, colaboradores y gestoría.</t>
  </si>
  <si>
    <t>Comisiones aplicadas por movimientos bancarios de pago o ingreso</t>
  </si>
  <si>
    <t>Diferencias de cambio $-€ durante el año 2015</t>
  </si>
  <si>
    <t>Pago del Impuesto de Sociedades</t>
  </si>
  <si>
    <t>Subvención del programa de investigación europeo FP7, H2020 y beca de funcionamiento OSIFE.</t>
  </si>
  <si>
    <t>Gastos material de oficina</t>
  </si>
  <si>
    <t>Ingresos provenientes de formación y consultoría SaaS a administraciones públicas en base a nuestro mandato fundacional.</t>
  </si>
  <si>
    <t>NOTAS A LAS CUENTAS DE 2015</t>
  </si>
  <si>
    <t>a) Cuotas de asociados o afiliados</t>
  </si>
  <si>
    <t xml:space="preserve"> e) Reintegro de ayudas y asignaciones</t>
  </si>
  <si>
    <t>f) Crowdfunding</t>
  </si>
  <si>
    <r>
      <t xml:space="preserve">Cuentas aplicando el criterio de                 </t>
    </r>
    <r>
      <rPr>
        <b/>
        <sz val="16"/>
        <rFont val="Verdana"/>
        <family val="2"/>
      </rPr>
      <t>Devengo*</t>
    </r>
  </si>
  <si>
    <r>
      <t xml:space="preserve">Cuentas aplicando el criterio de                </t>
    </r>
    <r>
      <rPr>
        <b/>
        <sz val="18"/>
        <rFont val="Verdana"/>
        <family val="2"/>
      </rPr>
      <t>Caja*</t>
    </r>
  </si>
  <si>
    <t>* You will find more information about our annual accounts in our annual report from 2015. Please see: http://2015.civio.es/en/</t>
  </si>
  <si>
    <t>* Puedes encontrar una explicación más detallada de nuestras cuentas en el informe de gestión de 2015 en http://2015.civio.es/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</si>
</sst>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#,##0_);[Red]\(#,##0\);_(\ _)"/>
    <numFmt numFmtId="167" formatCode="_(#,##0_);[Red]\-#,##0;_(\ _)"/>
    <numFmt numFmtId="168" formatCode="_(#,##0_);[Red]\-#,##0_);_(\ _)"/>
    <numFmt numFmtId="169" formatCode="#,##0.00;[Red]\-#,##0.00;"/>
    <numFmt numFmtId="170" formatCode="_(#,##0.00_);[Red]\-#,##0.00_);_(\ _)"/>
    <numFmt numFmtId="171" formatCode="m\.dd\.yyyy"/>
  </numFmts>
  <fonts count="40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color indexed="9"/>
      <name val="Abadi MT Condensed Light"/>
      <family val="2"/>
    </font>
    <font>
      <b/>
      <sz val="18"/>
      <color indexed="62"/>
      <name val="Abadi MT Condensed Light"/>
      <family val="2"/>
    </font>
    <font>
      <sz val="11"/>
      <name val="Abadi MT Condensed Light"/>
      <family val="2"/>
    </font>
    <font>
      <b/>
      <sz val="11"/>
      <name val="Abadi MT Condensed Light"/>
      <family val="2"/>
    </font>
    <font>
      <b/>
      <sz val="12"/>
      <name val="Abadi MT Condensed Light"/>
      <family val="2"/>
    </font>
    <font>
      <b/>
      <sz val="11"/>
      <color indexed="9"/>
      <name val="Abadi MT Condensed Light"/>
      <family val="2"/>
    </font>
    <font>
      <b/>
      <sz val="14"/>
      <color indexed="9"/>
      <name val="Abadi MT Condensed Light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badi MT Condensed Light"/>
      <family val="2"/>
    </font>
    <font>
      <sz val="8"/>
      <name val="Abadi MT Condensed Light"/>
      <family val="2"/>
    </font>
    <font>
      <b/>
      <sz val="14"/>
      <name val="Abadi MT Condensed Light"/>
      <family val="2"/>
    </font>
    <font>
      <sz val="10"/>
      <name val="Arial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13"/>
      <name val="Times New Roman"/>
      <family val="1"/>
    </font>
    <font>
      <b/>
      <sz val="22"/>
      <color indexed="12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name val="Arial Narrow"/>
    </font>
    <font>
      <b/>
      <sz val="9"/>
      <color indexed="10"/>
      <name val="Verdana"/>
      <family val="2"/>
    </font>
    <font>
      <b/>
      <sz val="16"/>
      <name val="Verdana"/>
      <family val="2"/>
    </font>
    <font>
      <b/>
      <sz val="18"/>
      <name val="Verdana"/>
      <family val="2"/>
    </font>
    <font>
      <b/>
      <sz val="14"/>
      <name val="Verdana"/>
    </font>
    <font>
      <b/>
      <sz val="11"/>
      <color theme="1"/>
      <name val="Calibri"/>
      <family val="2"/>
      <scheme val="minor"/>
    </font>
    <font>
      <sz val="12"/>
      <name val="Arial"/>
    </font>
  </fonts>
  <fills count="5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45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/>
      <top style="double">
        <color indexed="62"/>
      </top>
      <bottom style="double">
        <color indexed="62"/>
      </bottom>
      <diagonal/>
    </border>
    <border>
      <left/>
      <right/>
      <top style="medium">
        <color indexed="62"/>
      </top>
      <bottom/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5">
    <xf numFmtId="0" fontId="0" fillId="0" borderId="0"/>
    <xf numFmtId="0" fontId="1" fillId="0" borderId="0" applyNumberFormat="0" applyFont="0" applyFill="0" applyBorder="0" applyProtection="0">
      <alignment horizontal="centerContinuous" vertical="center" wrapText="1"/>
    </xf>
    <xf numFmtId="0" fontId="1" fillId="0" borderId="0" applyNumberFormat="0" applyFont="0" applyFill="0" applyBorder="0" applyProtection="0">
      <alignment horizontal="left" vertical="center" wrapText="1"/>
    </xf>
    <xf numFmtId="0" fontId="2" fillId="2" borderId="1">
      <alignment horizontal="center" vertical="center" wrapText="1"/>
    </xf>
    <xf numFmtId="0" fontId="13" fillId="2" borderId="0" applyNumberFormat="0">
      <alignment horizontal="left" vertical="center"/>
    </xf>
    <xf numFmtId="0" fontId="3" fillId="0" borderId="2" applyBorder="0">
      <alignment horizontal="right" vertical="center"/>
    </xf>
    <xf numFmtId="0" fontId="4" fillId="4" borderId="3"/>
    <xf numFmtId="0" fontId="5" fillId="0" borderId="0" applyNumberFormat="0" applyFill="0" applyBorder="0"/>
    <xf numFmtId="3" fontId="5" fillId="0" borderId="4" applyFont="0" applyFill="0" applyBorder="0" applyAlignment="0" applyProtection="0"/>
    <xf numFmtId="4" fontId="5" fillId="0" borderId="0" applyFont="0" applyFill="0" applyBorder="0" applyAlignment="0" applyProtection="0"/>
    <xf numFmtId="0" fontId="1" fillId="0" borderId="0" applyNumberFormat="0" applyFont="0" applyFill="0" applyBorder="0" applyProtection="0">
      <alignment horizontal="right" vertical="center"/>
    </xf>
    <xf numFmtId="168" fontId="8" fillId="2" borderId="0" applyFont="0" applyFill="0" applyBorder="0" applyAlignment="0" applyProtection="0">
      <alignment vertical="center"/>
    </xf>
    <xf numFmtId="169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8" fillId="6" borderId="0">
      <alignment vertical="center"/>
    </xf>
    <xf numFmtId="166" fontId="6" fillId="8" borderId="5">
      <alignment horizontal="center" vertical="center"/>
    </xf>
    <xf numFmtId="14" fontId="7" fillId="0" borderId="0">
      <alignment horizontal="right" vertical="center"/>
    </xf>
    <xf numFmtId="167" fontId="6" fillId="9" borderId="6">
      <alignment horizontal="right" vertical="center"/>
    </xf>
    <xf numFmtId="0" fontId="7" fillId="0" borderId="0">
      <alignment horizontal="left" vertical="center"/>
    </xf>
    <xf numFmtId="170" fontId="8" fillId="0" borderId="0">
      <alignment vertical="center"/>
    </xf>
    <xf numFmtId="168" fontId="8" fillId="0" borderId="7">
      <alignment vertical="center"/>
    </xf>
    <xf numFmtId="170" fontId="8" fillId="2" borderId="0">
      <alignment vertical="center"/>
    </xf>
    <xf numFmtId="170" fontId="9" fillId="0" borderId="0">
      <alignment vertical="center"/>
    </xf>
    <xf numFmtId="170" fontId="10" fillId="0" borderId="7">
      <alignment vertical="center"/>
    </xf>
    <xf numFmtId="170" fontId="11" fillId="9" borderId="0">
      <alignment vertical="center"/>
    </xf>
    <xf numFmtId="167" fontId="11" fillId="9" borderId="7">
      <alignment vertical="center"/>
    </xf>
    <xf numFmtId="0" fontId="22" fillId="9" borderId="8" applyFill="0" applyBorder="0">
      <alignment horizontal="centerContinuous" shrinkToFit="1"/>
    </xf>
    <xf numFmtId="168" fontId="12" fillId="9" borderId="9">
      <alignment vertical="center"/>
    </xf>
    <xf numFmtId="0" fontId="1" fillId="0" borderId="10" applyNumberFormat="0" applyFont="0" applyFill="0" applyAlignment="0" applyProtection="0"/>
    <xf numFmtId="0" fontId="1" fillId="0" borderId="11" applyNumberFormat="0" applyFont="0" applyFill="0" applyAlignment="0" applyProtection="0"/>
    <xf numFmtId="166" fontId="10" fillId="0" borderId="5" applyNumberFormat="0" applyFill="0">
      <alignment horizontal="center" vertical="center"/>
    </xf>
    <xf numFmtId="168" fontId="8" fillId="0" borderId="0">
      <alignment horizontal="centerContinuous" vertical="center"/>
    </xf>
    <xf numFmtId="170" fontId="11" fillId="9" borderId="0" applyNumberFormat="0" applyFont="0" applyFill="0" applyBorder="0" applyProtection="0">
      <alignment horizontal="centerContinuous" vertical="center" shrinkToFit="1"/>
    </xf>
    <xf numFmtId="170" fontId="10" fillId="0" borderId="0">
      <alignment vertical="center"/>
    </xf>
    <xf numFmtId="170" fontId="17" fillId="0" borderId="0">
      <alignment vertical="center"/>
    </xf>
    <xf numFmtId="170" fontId="16" fillId="0" borderId="0">
      <alignment vertical="center"/>
    </xf>
    <xf numFmtId="170" fontId="15" fillId="0" borderId="0">
      <alignment vertical="center"/>
    </xf>
    <xf numFmtId="0" fontId="21" fillId="9" borderId="0" applyNumberFormat="0" applyBorder="0" applyProtection="0">
      <alignment horizontal="centerContinuous" vertical="center"/>
    </xf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5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4" borderId="0" applyNumberFormat="0" applyBorder="0" applyAlignment="0" applyProtection="0"/>
    <xf numFmtId="165" fontId="23" fillId="0" borderId="0" applyFont="0" applyFill="0" applyBorder="0" applyAlignment="0" applyProtection="0"/>
    <xf numFmtId="166" fontId="13" fillId="0" borderId="12" applyFill="0" applyBorder="0" applyProtection="0"/>
    <xf numFmtId="0" fontId="24" fillId="0" borderId="0"/>
    <xf numFmtId="0" fontId="23" fillId="0" borderId="0"/>
    <xf numFmtId="0" fontId="24" fillId="0" borderId="0"/>
    <xf numFmtId="9" fontId="18" fillId="0" borderId="0" applyFont="0" applyFill="0" applyBorder="0" applyAlignment="0" applyProtection="0"/>
    <xf numFmtId="49" fontId="1" fillId="0" borderId="0" applyFont="0" applyFill="0" applyBorder="0" applyAlignment="0" applyProtection="0"/>
    <xf numFmtId="0" fontId="14" fillId="0" borderId="0" applyNumberFormat="0" applyFill="0" applyBorder="0">
      <alignment vertical="center"/>
    </xf>
    <xf numFmtId="0" fontId="4" fillId="25" borderId="13">
      <alignment horizontal="center" vertical="center" wrapText="1"/>
    </xf>
    <xf numFmtId="0" fontId="4" fillId="4" borderId="14"/>
    <xf numFmtId="0" fontId="25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5" fillId="49" borderId="0" applyNumberFormat="0" applyBorder="0" applyAlignment="0" applyProtection="0"/>
    <xf numFmtId="0" fontId="18" fillId="0" borderId="0" applyNumberFormat="0" applyFont="0" applyFill="0" applyBorder="0" applyProtection="0">
      <alignment horizontal="right" vertical="center"/>
    </xf>
    <xf numFmtId="0" fontId="18" fillId="0" borderId="11" applyNumberFormat="0" applyFont="0" applyFill="0" applyAlignment="0" applyProtection="0"/>
    <xf numFmtId="14" fontId="18" fillId="0" borderId="0" applyFont="0" applyFill="0" applyBorder="0" applyAlignment="0" applyProtection="0"/>
    <xf numFmtId="0" fontId="18" fillId="0" borderId="10" applyNumberFormat="0" applyFont="0" applyFill="0" applyAlignment="0" applyProtection="0"/>
    <xf numFmtId="0" fontId="1" fillId="0" borderId="0" applyNumberFormat="0" applyFont="0" applyFill="0" applyBorder="0" applyProtection="0">
      <alignment horizontal="right" vertical="center"/>
    </xf>
    <xf numFmtId="0" fontId="1" fillId="0" borderId="10" applyNumberFormat="0" applyFont="0" applyFill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29" fillId="6" borderId="3" xfId="103" applyFont="1" applyFill="1" applyBorder="1" applyAlignment="1" applyProtection="1">
      <alignment horizontal="center" vertical="center" wrapText="1"/>
    </xf>
    <xf numFmtId="49" fontId="30" fillId="6" borderId="3" xfId="103" applyNumberFormat="1" applyFont="1" applyFill="1" applyBorder="1" applyAlignment="1" applyProtection="1">
      <alignment horizontal="center" vertical="center" wrapText="1"/>
    </xf>
    <xf numFmtId="0" fontId="29" fillId="6" borderId="3" xfId="0" applyFont="1" applyFill="1" applyBorder="1" applyAlignment="1" applyProtection="1">
      <alignment horizontal="center" vertical="center" wrapText="1"/>
      <protection locked="0"/>
    </xf>
    <xf numFmtId="1" fontId="29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26" fillId="6" borderId="3" xfId="103" applyFont="1" applyFill="1" applyBorder="1" applyAlignment="1" applyProtection="1">
      <alignment vertical="center" wrapText="1"/>
    </xf>
    <xf numFmtId="49" fontId="28" fillId="6" borderId="3" xfId="103" applyNumberFormat="1" applyFont="1" applyFill="1" applyBorder="1" applyAlignment="1" applyProtection="1">
      <alignment vertical="center" wrapText="1"/>
    </xf>
    <xf numFmtId="4" fontId="26" fillId="6" borderId="3" xfId="103" applyNumberFormat="1" applyFont="1" applyFill="1" applyBorder="1" applyAlignment="1" applyProtection="1">
      <alignment vertical="center" wrapText="1"/>
    </xf>
    <xf numFmtId="0" fontId="30" fillId="50" borderId="3" xfId="103" applyFont="1" applyFill="1" applyBorder="1" applyAlignment="1" applyProtection="1">
      <alignment horizontal="left" vertical="center" wrapText="1" indent="2"/>
    </xf>
    <xf numFmtId="49" fontId="31" fillId="50" borderId="3" xfId="103" applyNumberFormat="1" applyFont="1" applyFill="1" applyBorder="1" applyAlignment="1" applyProtection="1">
      <alignment vertical="center" wrapText="1"/>
      <protection locked="0"/>
    </xf>
    <xf numFmtId="4" fontId="31" fillId="0" borderId="3" xfId="103" applyNumberFormat="1" applyFont="1" applyFill="1" applyBorder="1" applyAlignment="1" applyProtection="1">
      <alignment vertical="center" wrapText="1"/>
      <protection locked="0"/>
    </xf>
    <xf numFmtId="4" fontId="31" fillId="0" borderId="3" xfId="103" applyNumberFormat="1" applyFont="1" applyFill="1" applyBorder="1" applyAlignment="1" applyProtection="1">
      <alignment vertical="center" wrapText="1"/>
    </xf>
    <xf numFmtId="0" fontId="31" fillId="50" borderId="3" xfId="103" applyFont="1" applyFill="1" applyBorder="1" applyAlignment="1" applyProtection="1">
      <alignment horizontal="left" vertical="center" wrapText="1" indent="2"/>
    </xf>
    <xf numFmtId="0" fontId="26" fillId="6" borderId="3" xfId="103" applyFont="1" applyFill="1" applyBorder="1" applyAlignment="1" applyProtection="1">
      <alignment horizontal="center" vertical="center" wrapText="1"/>
    </xf>
    <xf numFmtId="0" fontId="30" fillId="50" borderId="3" xfId="103" applyFont="1" applyFill="1" applyBorder="1" applyAlignment="1" applyProtection="1">
      <alignment horizontal="left" vertical="center" wrapText="1" indent="1"/>
    </xf>
    <xf numFmtId="4" fontId="30" fillId="50" borderId="3" xfId="103" applyNumberFormat="1" applyFont="1" applyFill="1" applyBorder="1" applyAlignment="1" applyProtection="1">
      <alignment vertical="center" wrapText="1"/>
    </xf>
    <xf numFmtId="0" fontId="31" fillId="50" borderId="3" xfId="103" applyFont="1" applyFill="1" applyBorder="1" applyAlignment="1" applyProtection="1">
      <alignment horizontal="left" vertical="center" wrapText="1" indent="4"/>
    </xf>
    <xf numFmtId="4" fontId="30" fillId="0" borderId="3" xfId="103" applyNumberFormat="1" applyFont="1" applyFill="1" applyBorder="1" applyAlignment="1" applyProtection="1">
      <alignment vertical="center" wrapText="1"/>
    </xf>
    <xf numFmtId="4" fontId="31" fillId="50" borderId="3" xfId="103" applyNumberFormat="1" applyFont="1" applyFill="1" applyBorder="1" applyAlignment="1" applyProtection="1">
      <alignment vertical="center" wrapText="1"/>
    </xf>
    <xf numFmtId="0" fontId="30" fillId="50" borderId="3" xfId="103" applyFont="1" applyFill="1" applyBorder="1" applyAlignment="1" applyProtection="1">
      <alignment horizontal="left" vertical="center" wrapText="1" indent="3"/>
    </xf>
    <xf numFmtId="4" fontId="31" fillId="50" borderId="3" xfId="103" applyNumberFormat="1" applyFont="1" applyFill="1" applyBorder="1" applyAlignment="1" applyProtection="1">
      <alignment vertical="center" wrapText="1"/>
      <protection locked="0"/>
    </xf>
    <xf numFmtId="0" fontId="31" fillId="50" borderId="19" xfId="103" applyFont="1" applyFill="1" applyBorder="1" applyAlignment="1" applyProtection="1">
      <alignment horizontal="left" vertical="center" wrapText="1" indent="2"/>
    </xf>
    <xf numFmtId="49" fontId="31" fillId="50" borderId="19" xfId="103" applyNumberFormat="1" applyFont="1" applyFill="1" applyBorder="1" applyAlignment="1" applyProtection="1">
      <alignment vertical="center" wrapText="1"/>
      <protection locked="0"/>
    </xf>
    <xf numFmtId="0" fontId="31" fillId="50" borderId="20" xfId="103" applyFont="1" applyFill="1" applyBorder="1" applyAlignment="1" applyProtection="1">
      <alignment horizontal="left" vertical="center" wrapText="1" indent="2"/>
    </xf>
    <xf numFmtId="49" fontId="31" fillId="50" borderId="20" xfId="103" applyNumberFormat="1" applyFont="1" applyFill="1" applyBorder="1" applyAlignment="1" applyProtection="1">
      <alignment vertical="center" wrapText="1"/>
      <protection locked="0"/>
    </xf>
    <xf numFmtId="49" fontId="26" fillId="6" borderId="3" xfId="103" applyNumberFormat="1" applyFont="1" applyFill="1" applyBorder="1" applyAlignment="1" applyProtection="1">
      <alignment vertical="center" wrapText="1"/>
    </xf>
    <xf numFmtId="0" fontId="0" fillId="0" borderId="0" xfId="0" applyProtection="1">
      <protection locked="0"/>
    </xf>
    <xf numFmtId="0" fontId="33" fillId="0" borderId="0" xfId="0" applyFont="1" applyProtection="1">
      <protection locked="0"/>
    </xf>
    <xf numFmtId="4" fontId="30" fillId="6" borderId="3" xfId="103" applyNumberFormat="1" applyFont="1" applyFill="1" applyBorder="1" applyAlignment="1" applyProtection="1">
      <alignment horizontal="center" vertical="center" wrapText="1"/>
    </xf>
    <xf numFmtId="0" fontId="30" fillId="6" borderId="3" xfId="0" applyFont="1" applyFill="1" applyBorder="1" applyAlignment="1" applyProtection="1">
      <alignment horizontal="center" vertical="center" wrapText="1"/>
      <protection locked="0"/>
    </xf>
    <xf numFmtId="1" fontId="30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0" xfId="103" applyFont="1" applyFill="1" applyBorder="1" applyAlignment="1" applyProtection="1">
      <alignment horizontal="left" vertical="center" wrapText="1" indent="1"/>
    </xf>
    <xf numFmtId="0" fontId="31" fillId="0" borderId="20" xfId="103" applyFont="1" applyFill="1" applyBorder="1" applyAlignment="1" applyProtection="1">
      <alignment vertical="center" wrapText="1"/>
      <protection locked="0"/>
    </xf>
    <xf numFmtId="4" fontId="30" fillId="50" borderId="20" xfId="103" applyNumberFormat="1" applyFont="1" applyFill="1" applyBorder="1" applyAlignment="1" applyProtection="1">
      <alignment vertical="center" wrapText="1"/>
    </xf>
    <xf numFmtId="0" fontId="32" fillId="50" borderId="3" xfId="103" applyFont="1" applyFill="1" applyBorder="1" applyAlignment="1" applyProtection="1">
      <alignment horizontal="left" vertical="center" wrapText="1" indent="2"/>
    </xf>
    <xf numFmtId="0" fontId="28" fillId="50" borderId="3" xfId="103" applyFont="1" applyFill="1" applyBorder="1" applyAlignment="1" applyProtection="1">
      <alignment vertical="center" wrapText="1"/>
      <protection locked="0"/>
    </xf>
    <xf numFmtId="0" fontId="31" fillId="50" borderId="3" xfId="103" applyFont="1" applyFill="1" applyBorder="1" applyAlignment="1" applyProtection="1">
      <alignment vertical="center" wrapText="1"/>
      <protection locked="0"/>
    </xf>
    <xf numFmtId="0" fontId="31" fillId="50" borderId="3" xfId="103" applyFont="1" applyFill="1" applyBorder="1" applyAlignment="1" applyProtection="1">
      <alignment horizontal="left" vertical="center" wrapText="1"/>
      <protection locked="0"/>
    </xf>
    <xf numFmtId="4" fontId="30" fillId="50" borderId="3" xfId="103" applyNumberFormat="1" applyFont="1" applyFill="1" applyBorder="1" applyAlignment="1" applyProtection="1">
      <alignment horizontal="right" vertical="center" wrapText="1"/>
    </xf>
    <xf numFmtId="0" fontId="28" fillId="6" borderId="3" xfId="103" applyFont="1" applyFill="1" applyBorder="1" applyAlignment="1" applyProtection="1">
      <alignment vertical="center" wrapText="1"/>
      <protection locked="0"/>
    </xf>
    <xf numFmtId="4" fontId="31" fillId="50" borderId="3" xfId="103" applyNumberFormat="1" applyFont="1" applyFill="1" applyBorder="1" applyAlignment="1" applyProtection="1">
      <alignment horizontal="right" vertical="center" wrapText="1"/>
    </xf>
    <xf numFmtId="0" fontId="31" fillId="50" borderId="3" xfId="103" applyFont="1" applyFill="1" applyBorder="1" applyAlignment="1" applyProtection="1">
      <alignment horizontal="left" vertical="center" wrapText="1" indent="1"/>
    </xf>
    <xf numFmtId="0" fontId="26" fillId="6" borderId="19" xfId="103" applyFont="1" applyFill="1" applyBorder="1" applyAlignment="1" applyProtection="1">
      <alignment vertical="center" wrapText="1"/>
    </xf>
    <xf numFmtId="0" fontId="28" fillId="6" borderId="19" xfId="103" applyFont="1" applyFill="1" applyBorder="1" applyAlignment="1" applyProtection="1">
      <alignment vertical="center" wrapText="1"/>
      <protection locked="0"/>
    </xf>
    <xf numFmtId="4" fontId="26" fillId="6" borderId="3" xfId="103" applyNumberFormat="1" applyFont="1" applyFill="1" applyBorder="1" applyAlignment="1" applyProtection="1">
      <alignment vertical="center" wrapText="1"/>
      <protection locked="0"/>
    </xf>
    <xf numFmtId="0" fontId="0" fillId="0" borderId="3" xfId="0" applyBorder="1"/>
    <xf numFmtId="4" fontId="26" fillId="0" borderId="3" xfId="103" applyNumberFormat="1" applyFont="1" applyFill="1" applyBorder="1" applyAlignment="1" applyProtection="1">
      <alignment vertical="center" wrapText="1"/>
    </xf>
    <xf numFmtId="0" fontId="27" fillId="0" borderId="0" xfId="103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vertical="center"/>
      <protection locked="0"/>
    </xf>
    <xf numFmtId="0" fontId="31" fillId="6" borderId="3" xfId="103" applyFont="1" applyFill="1" applyBorder="1" applyAlignment="1" applyProtection="1">
      <alignment vertical="center" wrapText="1"/>
      <protection locked="0"/>
    </xf>
    <xf numFmtId="0" fontId="31" fillId="6" borderId="19" xfId="103" applyFont="1" applyFill="1" applyBorder="1" applyAlignment="1" applyProtection="1">
      <alignment vertical="center" wrapText="1"/>
      <protection locked="0"/>
    </xf>
    <xf numFmtId="0" fontId="30" fillId="6" borderId="3" xfId="103" applyFont="1" applyFill="1" applyBorder="1" applyAlignment="1" applyProtection="1">
      <alignment vertical="center" wrapText="1"/>
    </xf>
    <xf numFmtId="0" fontId="27" fillId="0" borderId="0" xfId="103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vertical="center"/>
      <protection locked="0"/>
    </xf>
    <xf numFmtId="0" fontId="36" fillId="0" borderId="0" xfId="103" applyFont="1" applyFill="1" applyBorder="1" applyAlignment="1" applyProtection="1">
      <alignment horizontal="left" vertical="center"/>
      <protection locked="0"/>
    </xf>
    <xf numFmtId="0" fontId="36" fillId="0" borderId="0" xfId="103" applyFont="1" applyFill="1" applyBorder="1" applyAlignment="1" applyProtection="1">
      <alignment horizontal="left" vertical="center"/>
      <protection locked="0"/>
    </xf>
    <xf numFmtId="4" fontId="38" fillId="0" borderId="3" xfId="66" applyNumberFormat="1" applyFont="1" applyBorder="1"/>
    <xf numFmtId="4" fontId="23" fillId="0" borderId="3" xfId="66" applyNumberFormat="1" applyBorder="1"/>
    <xf numFmtId="0" fontId="39" fillId="0" borderId="0" xfId="0" applyFont="1"/>
    <xf numFmtId="0" fontId="27" fillId="0" borderId="0" xfId="103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vertical="center"/>
      <protection locked="0"/>
    </xf>
    <xf numFmtId="0" fontId="31" fillId="6" borderId="3" xfId="103" applyFont="1" applyFill="1" applyBorder="1" applyAlignment="1" applyProtection="1">
      <alignment vertical="center" wrapText="1"/>
    </xf>
    <xf numFmtId="0" fontId="30" fillId="6" borderId="3" xfId="103" applyFont="1" applyFill="1" applyBorder="1" applyAlignment="1" applyProtection="1">
      <alignment horizontal="center" vertical="center" wrapText="1"/>
    </xf>
    <xf numFmtId="0" fontId="36" fillId="0" borderId="18" xfId="103" applyFont="1" applyFill="1" applyBorder="1" applyAlignment="1" applyProtection="1">
      <alignment horizontal="left" vertical="center"/>
      <protection locked="0"/>
    </xf>
    <xf numFmtId="0" fontId="36" fillId="0" borderId="0" xfId="103" applyFont="1" applyFill="1" applyBorder="1" applyAlignment="1" applyProtection="1">
      <alignment horizontal="left" vertical="center"/>
      <protection locked="0"/>
    </xf>
    <xf numFmtId="0" fontId="37" fillId="0" borderId="12" xfId="0" applyFont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 applyProtection="1">
      <alignment horizontal="center" vertical="center" wrapText="1"/>
      <protection locked="0"/>
    </xf>
    <xf numFmtId="0" fontId="26" fillId="0" borderId="15" xfId="103" applyFont="1" applyFill="1" applyBorder="1" applyAlignment="1" applyProtection="1">
      <alignment horizontal="left" vertical="justify" wrapText="1"/>
      <protection locked="0"/>
    </xf>
    <xf numFmtId="0" fontId="0" fillId="0" borderId="16" xfId="0" applyBorder="1" applyAlignment="1" applyProtection="1">
      <alignment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27" fillId="50" borderId="12" xfId="103" applyFont="1" applyFill="1" applyBorder="1" applyAlignment="1" applyProtection="1">
      <alignment horizontal="center" vertical="center" wrapText="1"/>
      <protection locked="0"/>
    </xf>
    <xf numFmtId="0" fontId="28" fillId="0" borderId="12" xfId="0" applyFont="1" applyBorder="1" applyAlignment="1" applyProtection="1">
      <protection locked="0"/>
    </xf>
    <xf numFmtId="0" fontId="32" fillId="0" borderId="0" xfId="0" applyFont="1" applyAlignment="1" applyProtection="1">
      <alignment horizontal="left"/>
    </xf>
    <xf numFmtId="0" fontId="0" fillId="0" borderId="0" xfId="0" applyAlignment="1" applyProtection="1"/>
  </cellXfs>
  <cellStyles count="105">
    <cellStyle name="20% - Accent1" xfId="74" builtinId="30" hidden="1"/>
    <cellStyle name="20% - Accent2" xfId="78" builtinId="34" hidden="1"/>
    <cellStyle name="20% - Accent3" xfId="82" builtinId="38" hidden="1"/>
    <cellStyle name="20% - Accent4" xfId="86" builtinId="42" hidden="1"/>
    <cellStyle name="20% - Accent5" xfId="90" builtinId="46" hidden="1"/>
    <cellStyle name="20% - Accent6" xfId="94" builtinId="50" hidden="1"/>
    <cellStyle name="40% - Accent1" xfId="75" builtinId="31" hidden="1"/>
    <cellStyle name="40% - Accent2" xfId="79" builtinId="35" hidden="1"/>
    <cellStyle name="40% - Accent3" xfId="83" builtinId="39" hidden="1"/>
    <cellStyle name="40% - Accent4" xfId="87" builtinId="43" hidden="1"/>
    <cellStyle name="40% - Accent5" xfId="91" builtinId="47" hidden="1"/>
    <cellStyle name="40% - Accent6" xfId="95" builtinId="51" hidden="1"/>
    <cellStyle name="60% - Accent1" xfId="76" builtinId="32" hidden="1"/>
    <cellStyle name="60% - Accent2" xfId="80" builtinId="36" hidden="1"/>
    <cellStyle name="60% - Accent3" xfId="84" builtinId="40" hidden="1"/>
    <cellStyle name="60% - Accent4" xfId="88" builtinId="44" hidden="1"/>
    <cellStyle name="60% - Accent5" xfId="92" builtinId="48" hidden="1"/>
    <cellStyle name="60% - Accent6" xfId="96" builtinId="52" hidden="1"/>
    <cellStyle name="Accent1" xfId="73" builtinId="29" hidden="1"/>
    <cellStyle name="Accent2" xfId="77" builtinId="33" hidden="1"/>
    <cellStyle name="Accent3" xfId="81" builtinId="37" hidden="1"/>
    <cellStyle name="Accent4" xfId="85" builtinId="41" hidden="1"/>
    <cellStyle name="Accent5" xfId="89" builtinId="45" hidden="1"/>
    <cellStyle name="Accent6" xfId="93" builtinId="49" hidden="1"/>
    <cellStyle name="AjustaTexto" xfId="1"/>
    <cellStyle name="AjustaTexto2" xfId="2"/>
    <cellStyle name="Azul" xfId="3"/>
    <cellStyle name="Azul1" xfId="4"/>
    <cellStyle name="Cabeceras" xfId="5"/>
    <cellStyle name="CuadroVerde" xfId="6"/>
    <cellStyle name="DatoAlfa" xfId="7"/>
    <cellStyle name="DatoNume" xfId="8"/>
    <cellStyle name="DatoNume2" xfId="9"/>
    <cellStyle name="Derecha" xfId="10"/>
    <cellStyle name="Derecha 2" xfId="97"/>
    <cellStyle name="Derecha 2 2" xfId="101"/>
    <cellStyle name="Entero" xfId="11"/>
    <cellStyle name="Euro" xfId="104"/>
    <cellStyle name="Euros" xfId="12"/>
    <cellStyle name="Fecha" xfId="13"/>
    <cellStyle name="Fecha 2" xfId="99"/>
    <cellStyle name="FechaI" xfId="14"/>
    <cellStyle name="gris" xfId="15"/>
    <cellStyle name="jcCabecera" xfId="16"/>
    <cellStyle name="jcFecha" xfId="17"/>
    <cellStyle name="jcGrupo" xfId="18"/>
    <cellStyle name="jcNombreEntidad" xfId="19"/>
    <cellStyle name="jcNormal" xfId="20"/>
    <cellStyle name="jcNormalBordeSup" xfId="21"/>
    <cellStyle name="jcNormalResalte" xfId="22"/>
    <cellStyle name="jcNormalTotal" xfId="23"/>
    <cellStyle name="jcNormalTotalBorde" xfId="24"/>
    <cellStyle name="jcTituloCuenta" xfId="25"/>
    <cellStyle name="jcTituloCuentaBordeSup" xfId="26"/>
    <cellStyle name="jcTituloInforme" xfId="27"/>
    <cellStyle name="jcTotalResalte" xfId="28"/>
    <cellStyle name="jsBordeInferior" xfId="29"/>
    <cellStyle name="jsBordeInferior 2" xfId="100"/>
    <cellStyle name="jsBordeInferior 2 2" xfId="102"/>
    <cellStyle name="jsBordeSuperior" xfId="30"/>
    <cellStyle name="jsBordeSuperior 2" xfId="98"/>
    <cellStyle name="jsCabecera" xfId="31"/>
    <cellStyle name="jsCentrar" xfId="32"/>
    <cellStyle name="jsCentrar2" xfId="33"/>
    <cellStyle name="jsGrande" xfId="34"/>
    <cellStyle name="jsMuyGrande" xfId="35"/>
    <cellStyle name="jsMuyPetito" xfId="36"/>
    <cellStyle name="jsPetito" xfId="37"/>
    <cellStyle name="jsTituloInforme" xfId="38"/>
    <cellStyle name="jsv01" xfId="39"/>
    <cellStyle name="jsv02" xfId="40"/>
    <cellStyle name="jsv03" xfId="41"/>
    <cellStyle name="jsv04" xfId="42"/>
    <cellStyle name="jsv05" xfId="43"/>
    <cellStyle name="jsv06" xfId="44"/>
    <cellStyle name="jsv07" xfId="45"/>
    <cellStyle name="jsv08" xfId="46"/>
    <cellStyle name="jsv09" xfId="47"/>
    <cellStyle name="jsv10" xfId="48"/>
    <cellStyle name="jsv11" xfId="49"/>
    <cellStyle name="jsv12" xfId="50"/>
    <cellStyle name="jsv13" xfId="51"/>
    <cellStyle name="jsv14" xfId="52"/>
    <cellStyle name="jsv15" xfId="53"/>
    <cellStyle name="jsv16" xfId="54"/>
    <cellStyle name="jsv17" xfId="55"/>
    <cellStyle name="jsv18" xfId="56"/>
    <cellStyle name="jsv19" xfId="57"/>
    <cellStyle name="jsv20" xfId="58"/>
    <cellStyle name="jsv21" xfId="59"/>
    <cellStyle name="jsv22" xfId="60"/>
    <cellStyle name="jsv23" xfId="61"/>
    <cellStyle name="jsv24" xfId="62"/>
    <cellStyle name="Millares 2" xfId="63"/>
    <cellStyle name="Negrita" xfId="64"/>
    <cellStyle name="Normal" xfId="0" builtinId="0"/>
    <cellStyle name="Normal 2" xfId="65"/>
    <cellStyle name="Normal 2 2" xfId="66"/>
    <cellStyle name="Normal 3" xfId="67"/>
    <cellStyle name="Normal_MODELO ABREVIADOS - 2008" xfId="103"/>
    <cellStyle name="Percent 2" xfId="68"/>
    <cellStyle name="Texto" xfId="69"/>
    <cellStyle name="Titulo5" xfId="70"/>
    <cellStyle name="Total Final" xfId="71"/>
    <cellStyle name="Verde" xfId="72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topLeftCell="A49" zoomScale="90" zoomScaleNormal="90" zoomScalePageLayoutView="90" workbookViewId="0">
      <selection activeCell="A66" sqref="A66"/>
    </sheetView>
  </sheetViews>
  <sheetFormatPr baseColWidth="10" defaultRowHeight="13" x14ac:dyDescent="0.15"/>
  <cols>
    <col min="1" max="1" width="70.5" customWidth="1"/>
    <col min="2" max="2" width="32" customWidth="1"/>
    <col min="3" max="3" width="19" customWidth="1"/>
    <col min="4" max="7" width="18.83203125" customWidth="1"/>
  </cols>
  <sheetData>
    <row r="1" spans="1:7" ht="30" customHeight="1" x14ac:dyDescent="0.15">
      <c r="A1" s="63" t="s">
        <v>130</v>
      </c>
      <c r="B1" s="64"/>
      <c r="C1" s="64"/>
      <c r="D1" s="64"/>
      <c r="E1" s="64"/>
      <c r="F1" s="64"/>
      <c r="G1" s="55"/>
    </row>
    <row r="2" spans="1:7" ht="30" customHeight="1" x14ac:dyDescent="0.15">
      <c r="A2" s="54"/>
      <c r="B2" s="54"/>
      <c r="C2" s="54"/>
      <c r="D2" s="54"/>
      <c r="E2" s="54"/>
      <c r="F2" s="54"/>
      <c r="G2" s="55"/>
    </row>
    <row r="3" spans="1:7" ht="16" x14ac:dyDescent="0.15">
      <c r="A3" s="59" t="s">
        <v>73</v>
      </c>
      <c r="B3" s="60"/>
      <c r="C3" s="60"/>
      <c r="D3" s="60"/>
      <c r="E3" s="60"/>
    </row>
    <row r="4" spans="1:7" ht="14" customHeight="1" x14ac:dyDescent="0.15">
      <c r="A4" s="52"/>
      <c r="B4" s="53"/>
      <c r="C4" s="53"/>
      <c r="D4" s="53"/>
      <c r="E4" s="53"/>
    </row>
    <row r="5" spans="1:7" ht="64" customHeight="1" x14ac:dyDescent="0.15">
      <c r="A5" s="47"/>
      <c r="B5" s="48"/>
      <c r="C5" s="65" t="s">
        <v>145</v>
      </c>
      <c r="D5" s="66"/>
      <c r="E5" s="65" t="s">
        <v>146</v>
      </c>
      <c r="F5" s="65"/>
      <c r="G5" s="65"/>
    </row>
    <row r="6" spans="1:7" x14ac:dyDescent="0.15">
      <c r="A6" s="61"/>
      <c r="B6" s="62" t="s">
        <v>141</v>
      </c>
      <c r="C6" s="28"/>
      <c r="D6" s="28"/>
      <c r="E6" s="28"/>
      <c r="F6" s="28"/>
      <c r="G6" s="28"/>
    </row>
    <row r="7" spans="1:7" x14ac:dyDescent="0.15">
      <c r="A7" s="61"/>
      <c r="B7" s="62"/>
      <c r="C7" s="28"/>
      <c r="D7" s="28"/>
      <c r="E7" s="28"/>
      <c r="F7" s="28"/>
      <c r="G7" s="28"/>
    </row>
    <row r="8" spans="1:7" x14ac:dyDescent="0.15">
      <c r="A8" s="61"/>
      <c r="B8" s="61"/>
      <c r="C8" s="29">
        <v>2015</v>
      </c>
      <c r="D8" s="30">
        <v>2014</v>
      </c>
      <c r="E8" s="30">
        <v>2014</v>
      </c>
      <c r="F8" s="30">
        <v>2013</v>
      </c>
      <c r="G8" s="30">
        <v>2012</v>
      </c>
    </row>
    <row r="9" spans="1:7" ht="39" customHeight="1" x14ac:dyDescent="0.15">
      <c r="A9" s="5" t="s">
        <v>77</v>
      </c>
      <c r="B9" s="5"/>
      <c r="C9" s="5"/>
      <c r="D9" s="5"/>
      <c r="E9" s="5"/>
      <c r="F9" s="5"/>
      <c r="G9" s="5"/>
    </row>
    <row r="10" spans="1:7" x14ac:dyDescent="0.15">
      <c r="A10" s="31" t="s">
        <v>78</v>
      </c>
      <c r="B10" s="32"/>
      <c r="C10" s="33">
        <f>SUM(C12+C14)</f>
        <v>182137.05</v>
      </c>
      <c r="D10" s="33">
        <f t="shared" ref="D10" si="0">SUM(D12+D14)</f>
        <v>43114.69</v>
      </c>
      <c r="E10" s="33">
        <f>SUM(E12+E14+E16)</f>
        <v>56374.020000000004</v>
      </c>
      <c r="F10" s="33">
        <f>SUM(F12+F14+F16)</f>
        <v>40363.759999999995</v>
      </c>
      <c r="G10" s="33">
        <f>SUM(G12+G13+G16)</f>
        <v>49082.98</v>
      </c>
    </row>
    <row r="11" spans="1:7" x14ac:dyDescent="0.15">
      <c r="A11" s="34" t="s">
        <v>142</v>
      </c>
      <c r="B11" s="32"/>
      <c r="C11" s="33"/>
      <c r="D11" s="33"/>
      <c r="E11" s="33"/>
      <c r="F11" s="33"/>
      <c r="G11" s="33"/>
    </row>
    <row r="12" spans="1:7" ht="24" x14ac:dyDescent="0.15">
      <c r="A12" s="34" t="s">
        <v>80</v>
      </c>
      <c r="B12" s="36" t="s">
        <v>131</v>
      </c>
      <c r="C12" s="20">
        <v>21746.67</v>
      </c>
      <c r="D12" s="20">
        <v>24050.67</v>
      </c>
      <c r="E12" s="20">
        <v>10534.02</v>
      </c>
      <c r="F12" s="20">
        <v>3232</v>
      </c>
      <c r="G12" s="20">
        <v>20511.45</v>
      </c>
    </row>
    <row r="13" spans="1:7" ht="15" x14ac:dyDescent="0.2">
      <c r="A13" s="34" t="s">
        <v>81</v>
      </c>
      <c r="B13" s="32"/>
      <c r="C13" s="33"/>
      <c r="D13" s="33"/>
      <c r="E13" s="33"/>
      <c r="F13" s="33"/>
      <c r="G13" s="57">
        <v>22780.98</v>
      </c>
    </row>
    <row r="14" spans="1:7" ht="36" x14ac:dyDescent="0.2">
      <c r="A14" s="34" t="s">
        <v>82</v>
      </c>
      <c r="B14" s="36" t="s">
        <v>138</v>
      </c>
      <c r="C14" s="20">
        <v>160390.38</v>
      </c>
      <c r="D14" s="20">
        <v>19064.02</v>
      </c>
      <c r="E14" s="20">
        <v>37310</v>
      </c>
      <c r="F14" s="20">
        <v>24271.759999999998</v>
      </c>
      <c r="G14" s="57"/>
    </row>
    <row r="15" spans="1:7" x14ac:dyDescent="0.15">
      <c r="A15" s="34" t="s">
        <v>143</v>
      </c>
      <c r="B15" s="32"/>
      <c r="C15" s="33"/>
      <c r="D15" s="33"/>
      <c r="E15" s="33"/>
      <c r="F15" s="33"/>
      <c r="G15" s="33"/>
    </row>
    <row r="16" spans="1:7" ht="19" customHeight="1" x14ac:dyDescent="0.2">
      <c r="A16" s="34" t="s">
        <v>144</v>
      </c>
      <c r="B16" s="36"/>
      <c r="C16" s="20"/>
      <c r="D16" s="20"/>
      <c r="E16" s="20">
        <v>8530</v>
      </c>
      <c r="F16" s="20">
        <v>12860</v>
      </c>
      <c r="G16" s="57">
        <v>5790.55</v>
      </c>
    </row>
    <row r="17" spans="1:7" ht="21" customHeight="1" x14ac:dyDescent="0.15">
      <c r="A17" s="14" t="s">
        <v>84</v>
      </c>
      <c r="B17" s="36"/>
      <c r="C17" s="20"/>
      <c r="D17" s="20"/>
      <c r="E17" s="20"/>
      <c r="F17" s="20"/>
      <c r="G17" s="20"/>
    </row>
    <row r="18" spans="1:7" x14ac:dyDescent="0.15">
      <c r="A18" s="14" t="s">
        <v>85</v>
      </c>
      <c r="B18" s="36"/>
      <c r="C18" s="15">
        <v>0</v>
      </c>
      <c r="D18" s="15">
        <v>0</v>
      </c>
      <c r="E18" s="15">
        <v>0</v>
      </c>
      <c r="F18" s="15">
        <v>0</v>
      </c>
      <c r="G18" s="15">
        <v>0</v>
      </c>
    </row>
    <row r="19" spans="1:7" ht="16" customHeight="1" x14ac:dyDescent="0.15">
      <c r="A19" s="14" t="s">
        <v>90</v>
      </c>
      <c r="B19" s="37"/>
      <c r="C19" s="20"/>
      <c r="D19" s="20"/>
      <c r="E19" s="20"/>
      <c r="F19" s="20"/>
      <c r="G19" s="20"/>
    </row>
    <row r="20" spans="1:7" ht="19" customHeight="1" x14ac:dyDescent="0.15">
      <c r="A20" s="14" t="s">
        <v>91</v>
      </c>
      <c r="B20" s="37"/>
      <c r="C20" s="20"/>
      <c r="D20" s="20"/>
      <c r="E20" s="20"/>
      <c r="F20" s="20"/>
      <c r="G20" s="20"/>
    </row>
    <row r="21" spans="1:7" x14ac:dyDescent="0.15">
      <c r="A21" s="14" t="s">
        <v>92</v>
      </c>
      <c r="B21" s="37" t="s">
        <v>139</v>
      </c>
      <c r="C21" s="20">
        <v>-1710</v>
      </c>
      <c r="D21" s="20">
        <v>-150</v>
      </c>
      <c r="E21" s="20">
        <v>-150</v>
      </c>
      <c r="F21" s="20">
        <v>0</v>
      </c>
      <c r="G21" s="20">
        <v>-275.20999999999998</v>
      </c>
    </row>
    <row r="22" spans="1:7" x14ac:dyDescent="0.15">
      <c r="A22" s="14" t="s">
        <v>93</v>
      </c>
      <c r="B22" s="37"/>
      <c r="C22" s="38">
        <f>SUM(C23:C23)</f>
        <v>67324.790000000008</v>
      </c>
      <c r="D22" s="38">
        <f>SUM(D23:D23)</f>
        <v>42837.9</v>
      </c>
      <c r="E22" s="38">
        <f>SUM(E23:E23)</f>
        <v>42837.9</v>
      </c>
      <c r="F22" s="38">
        <f>SUM(F23:F23)</f>
        <v>53600.06</v>
      </c>
      <c r="G22" s="38"/>
    </row>
    <row r="23" spans="1:7" ht="48" x14ac:dyDescent="0.15">
      <c r="A23" s="34" t="s">
        <v>94</v>
      </c>
      <c r="B23" s="36" t="s">
        <v>140</v>
      </c>
      <c r="C23" s="20">
        <f>89071.46-21746.67</f>
        <v>67324.790000000008</v>
      </c>
      <c r="D23" s="20">
        <v>42837.9</v>
      </c>
      <c r="E23" s="20">
        <v>42837.9</v>
      </c>
      <c r="F23" s="20">
        <v>53600.06</v>
      </c>
      <c r="G23" s="20"/>
    </row>
    <row r="24" spans="1:7" ht="15" x14ac:dyDescent="0.2">
      <c r="A24" s="14" t="s">
        <v>96</v>
      </c>
      <c r="B24" s="37" t="s">
        <v>132</v>
      </c>
      <c r="C24" s="20">
        <v>-139262.98000000001</v>
      </c>
      <c r="D24" s="20">
        <v>-77243.37</v>
      </c>
      <c r="E24" s="20">
        <v>-77243.37</v>
      </c>
      <c r="F24" s="20">
        <v>-36217.85</v>
      </c>
      <c r="G24" s="56">
        <v>-2040.8</v>
      </c>
    </row>
    <row r="25" spans="1:7" ht="24" x14ac:dyDescent="0.2">
      <c r="A25" s="14" t="s">
        <v>97</v>
      </c>
      <c r="B25" s="37" t="s">
        <v>134</v>
      </c>
      <c r="C25" s="20">
        <v>-43697.440000000002</v>
      </c>
      <c r="D25" s="20">
        <v>-13349.7</v>
      </c>
      <c r="E25" s="20">
        <v>-13349.7</v>
      </c>
      <c r="F25" s="20">
        <v>-39378.67</v>
      </c>
      <c r="G25" s="56">
        <v>-28412.240000000002</v>
      </c>
    </row>
    <row r="26" spans="1:7" x14ac:dyDescent="0.15">
      <c r="A26" s="14" t="s">
        <v>98</v>
      </c>
      <c r="B26" s="37"/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 ht="24" x14ac:dyDescent="0.15">
      <c r="A27" s="14" t="s">
        <v>99</v>
      </c>
      <c r="B27" s="37"/>
      <c r="C27" s="38">
        <v>0</v>
      </c>
      <c r="D27" s="38">
        <v>0</v>
      </c>
      <c r="E27" s="38">
        <v>0</v>
      </c>
      <c r="F27" s="38">
        <v>0</v>
      </c>
      <c r="G27" s="38">
        <v>0</v>
      </c>
    </row>
    <row r="28" spans="1:7" ht="18" customHeight="1" x14ac:dyDescent="0.15">
      <c r="A28" s="14" t="s">
        <v>102</v>
      </c>
      <c r="B28" s="37"/>
      <c r="C28" s="20"/>
      <c r="D28" s="20"/>
      <c r="E28" s="20"/>
      <c r="F28" s="20"/>
      <c r="G28" s="20"/>
    </row>
    <row r="29" spans="1:7" ht="19" customHeight="1" x14ac:dyDescent="0.15">
      <c r="A29" s="14" t="s">
        <v>103</v>
      </c>
      <c r="B29" s="37"/>
      <c r="C29" s="20"/>
      <c r="D29" s="20"/>
      <c r="E29" s="20"/>
      <c r="F29" s="20"/>
      <c r="G29" s="20"/>
    </row>
    <row r="30" spans="1:7" ht="22" customHeight="1" x14ac:dyDescent="0.15">
      <c r="A30" s="14" t="s">
        <v>104</v>
      </c>
      <c r="B30" s="37"/>
      <c r="C30" s="20"/>
      <c r="D30" s="20"/>
      <c r="E30" s="20"/>
      <c r="F30" s="20"/>
      <c r="G30" s="20"/>
    </row>
    <row r="31" spans="1:7" x14ac:dyDescent="0.15">
      <c r="A31" s="14" t="s">
        <v>105</v>
      </c>
      <c r="B31" s="37" t="s">
        <v>133</v>
      </c>
      <c r="C31" s="20">
        <v>790</v>
      </c>
      <c r="D31" s="20"/>
      <c r="E31" s="20"/>
      <c r="F31" s="20"/>
      <c r="G31" s="20"/>
    </row>
    <row r="32" spans="1:7" ht="25" customHeight="1" x14ac:dyDescent="0.15">
      <c r="A32" s="5" t="s">
        <v>106</v>
      </c>
      <c r="B32" s="49"/>
      <c r="C32" s="7">
        <f>C10+C17+C18+C19+C20+C21+C22+C24+C25+C26+C27+C28+C29+C30+C31</f>
        <v>65581.419999999984</v>
      </c>
      <c r="D32" s="7">
        <f>D10+D17+D18+D19+D20+D21+D22+D24+D25+D26+D27+D28+D29+D30+D31</f>
        <v>-4790.4799999999996</v>
      </c>
      <c r="E32" s="7">
        <f>E10+E17+E18+E19+E20+E21+E22+E24+E25+E26+E27+E28+E29+E30+E31</f>
        <v>8468.8500000000167</v>
      </c>
      <c r="F32" s="7">
        <f>F10+F17+F18+F19+F20+F21+F22+F24+F25+F26+F27+F28+F29+F30+F31</f>
        <v>18367.299999999996</v>
      </c>
      <c r="G32" s="7">
        <f>G10+G17+G18+G19+G20+G21+G22+G25+G24+G26+G27+G28+G29+G30+G31</f>
        <v>18354.730000000003</v>
      </c>
    </row>
    <row r="33" spans="1:7" ht="15" x14ac:dyDescent="0.2">
      <c r="A33" s="14" t="s">
        <v>0</v>
      </c>
      <c r="B33" s="37"/>
      <c r="C33" s="20">
        <v>2.71</v>
      </c>
      <c r="D33" s="20">
        <v>36.1</v>
      </c>
      <c r="E33" s="20">
        <v>36.1</v>
      </c>
      <c r="F33" s="20">
        <v>23.27</v>
      </c>
      <c r="G33" s="56">
        <v>30.34</v>
      </c>
    </row>
    <row r="34" spans="1:7" ht="24" x14ac:dyDescent="0.2">
      <c r="A34" s="14" t="s">
        <v>107</v>
      </c>
      <c r="B34" s="37" t="s">
        <v>135</v>
      </c>
      <c r="C34" s="20">
        <v>-806.25</v>
      </c>
      <c r="D34" s="20">
        <v>-688.95</v>
      </c>
      <c r="E34" s="20">
        <v>-688.95</v>
      </c>
      <c r="F34" s="20">
        <v>-461.43</v>
      </c>
      <c r="G34" s="56">
        <v>-26.57</v>
      </c>
    </row>
    <row r="35" spans="1:7" ht="19" customHeight="1" x14ac:dyDescent="0.15">
      <c r="A35" s="14" t="s">
        <v>108</v>
      </c>
      <c r="B35" s="37"/>
      <c r="C35" s="20"/>
      <c r="D35" s="20"/>
      <c r="E35" s="20"/>
      <c r="F35" s="20">
        <v>0</v>
      </c>
      <c r="G35" s="20">
        <v>0</v>
      </c>
    </row>
    <row r="36" spans="1:7" ht="24" x14ac:dyDescent="0.15">
      <c r="A36" s="14" t="s">
        <v>109</v>
      </c>
      <c r="B36" s="37" t="s">
        <v>136</v>
      </c>
      <c r="C36" s="20">
        <v>5760.89</v>
      </c>
      <c r="D36" s="20">
        <v>-51.38</v>
      </c>
      <c r="E36" s="20">
        <v>-51.38</v>
      </c>
      <c r="F36" s="20">
        <v>-91.34</v>
      </c>
      <c r="G36" s="20">
        <v>0</v>
      </c>
    </row>
    <row r="37" spans="1:7" ht="23" customHeight="1" x14ac:dyDescent="0.2">
      <c r="A37" s="14" t="s">
        <v>110</v>
      </c>
      <c r="B37" s="37"/>
      <c r="C37" s="20"/>
      <c r="D37" s="20">
        <v>-1484.98</v>
      </c>
      <c r="E37" s="20">
        <v>-1484.98</v>
      </c>
      <c r="F37" s="20">
        <v>0</v>
      </c>
      <c r="G37" s="56">
        <v>0.25</v>
      </c>
    </row>
    <row r="38" spans="1:7" ht="28" customHeight="1" x14ac:dyDescent="0.15">
      <c r="A38" s="14" t="s">
        <v>111</v>
      </c>
      <c r="B38" s="37"/>
      <c r="C38" s="40">
        <v>0</v>
      </c>
      <c r="D38" s="40">
        <v>0</v>
      </c>
      <c r="E38" s="40">
        <v>0</v>
      </c>
      <c r="F38" s="40">
        <v>0</v>
      </c>
      <c r="G38" s="40">
        <v>0</v>
      </c>
    </row>
    <row r="39" spans="1:7" ht="29" customHeight="1" x14ac:dyDescent="0.15">
      <c r="A39" s="5" t="s">
        <v>112</v>
      </c>
      <c r="B39" s="49"/>
      <c r="C39" s="7">
        <f>SUM(C33+C34+C35+C36+C37+C38)</f>
        <v>4957.3500000000004</v>
      </c>
      <c r="D39" s="7">
        <f>SUM(D33+D34+D35+D36+D37+D38)</f>
        <v>-2189.21</v>
      </c>
      <c r="E39" s="7">
        <f>SUM(E33+E34+E35+E36+E37+E38)</f>
        <v>-2189.21</v>
      </c>
      <c r="F39" s="7">
        <f>SUM(F33+F34+F35+F36+F37+F38)</f>
        <v>-529.5</v>
      </c>
      <c r="G39" s="7">
        <f>SUM(G33+G34+G35+G36+G37+G38)</f>
        <v>4.0199999999999996</v>
      </c>
    </row>
    <row r="40" spans="1:7" ht="20" customHeight="1" x14ac:dyDescent="0.15">
      <c r="A40" s="42" t="s">
        <v>113</v>
      </c>
      <c r="B40" s="50"/>
      <c r="C40" s="7">
        <f>SUM(C32+C39)</f>
        <v>70538.76999999999</v>
      </c>
      <c r="D40" s="7">
        <f>SUM(D32+D39)</f>
        <v>-6979.69</v>
      </c>
      <c r="E40" s="7">
        <f>SUM(E32+E39)</f>
        <v>6279.6400000000167</v>
      </c>
      <c r="F40" s="7">
        <f>SUM(F32+F39)</f>
        <v>17837.799999999996</v>
      </c>
      <c r="G40" s="7">
        <f>SUM(G32+G39)</f>
        <v>18358.750000000004</v>
      </c>
    </row>
    <row r="41" spans="1:7" x14ac:dyDescent="0.15">
      <c r="A41" s="14" t="s">
        <v>114</v>
      </c>
      <c r="B41" s="36" t="s">
        <v>137</v>
      </c>
      <c r="C41" s="20">
        <v>-2635.85</v>
      </c>
      <c r="D41" s="20"/>
      <c r="E41" s="20"/>
      <c r="F41" s="20"/>
      <c r="G41" s="20"/>
    </row>
    <row r="42" spans="1:7" ht="35" customHeight="1" x14ac:dyDescent="0.15">
      <c r="A42" s="5" t="s">
        <v>115</v>
      </c>
      <c r="B42" s="49"/>
      <c r="C42" s="7">
        <f>SUM(C40:C41)</f>
        <v>67902.919999999984</v>
      </c>
      <c r="D42" s="7">
        <f>SUM(D40:D41)</f>
        <v>-6979.69</v>
      </c>
      <c r="E42" s="7">
        <f>SUM(E40:E41)</f>
        <v>6279.6400000000167</v>
      </c>
      <c r="F42" s="7">
        <f>SUM(F40:F41)</f>
        <v>17837.799999999996</v>
      </c>
      <c r="G42" s="7">
        <f>SUM(G40:G41)</f>
        <v>18358.750000000004</v>
      </c>
    </row>
    <row r="43" spans="1:7" ht="29" customHeight="1" x14ac:dyDescent="0.15">
      <c r="A43" s="5" t="s">
        <v>116</v>
      </c>
      <c r="B43" s="51"/>
      <c r="C43" s="5"/>
      <c r="D43" s="5"/>
      <c r="E43" s="5"/>
      <c r="F43" s="5"/>
      <c r="G43" s="5"/>
    </row>
    <row r="44" spans="1:7" x14ac:dyDescent="0.15">
      <c r="A44" s="14" t="s">
        <v>117</v>
      </c>
      <c r="B44" s="14"/>
      <c r="C44" s="20"/>
      <c r="D44" s="20"/>
      <c r="E44" s="20"/>
      <c r="F44" s="20"/>
      <c r="G44" s="20"/>
    </row>
    <row r="45" spans="1:7" x14ac:dyDescent="0.15">
      <c r="A45" s="14" t="s">
        <v>118</v>
      </c>
      <c r="B45" s="14"/>
      <c r="C45" s="20"/>
      <c r="D45" s="20"/>
      <c r="E45" s="20"/>
      <c r="F45" s="20"/>
      <c r="G45" s="20"/>
    </row>
    <row r="46" spans="1:7" x14ac:dyDescent="0.15">
      <c r="A46" s="14" t="s">
        <v>119</v>
      </c>
      <c r="B46" s="14"/>
      <c r="C46" s="20"/>
      <c r="D46" s="20"/>
      <c r="E46" s="20"/>
      <c r="F46" s="20"/>
      <c r="G46" s="20"/>
    </row>
    <row r="47" spans="1:7" x14ac:dyDescent="0.15">
      <c r="A47" s="14" t="s">
        <v>120</v>
      </c>
      <c r="B47" s="14"/>
      <c r="C47" s="20"/>
      <c r="D47" s="20"/>
      <c r="E47" s="20"/>
      <c r="F47" s="20"/>
      <c r="G47" s="20"/>
    </row>
    <row r="48" spans="1:7" ht="44" customHeight="1" x14ac:dyDescent="0.15">
      <c r="A48" s="5" t="s">
        <v>121</v>
      </c>
      <c r="B48" s="49"/>
      <c r="C48" s="7">
        <f>SUM(C44:C47)</f>
        <v>0</v>
      </c>
      <c r="D48" s="7">
        <f>SUM(D44:D47)</f>
        <v>0</v>
      </c>
      <c r="E48" s="7">
        <f>SUM(E44:E47)</f>
        <v>0</v>
      </c>
      <c r="F48" s="7">
        <f>SUM(F44:F47)</f>
        <v>0</v>
      </c>
      <c r="G48" s="7">
        <f>SUM(G44:G47)</f>
        <v>0</v>
      </c>
    </row>
    <row r="49" spans="1:7" ht="24" customHeight="1" x14ac:dyDescent="0.15">
      <c r="A49" s="5" t="s">
        <v>122</v>
      </c>
      <c r="B49" s="51"/>
      <c r="C49" s="5"/>
      <c r="D49" s="5"/>
      <c r="E49" s="5"/>
      <c r="F49" s="5"/>
      <c r="G49" s="5"/>
    </row>
    <row r="50" spans="1:7" x14ac:dyDescent="0.15">
      <c r="A50" s="14" t="s">
        <v>117</v>
      </c>
      <c r="B50" s="14"/>
      <c r="C50" s="20"/>
      <c r="D50" s="20"/>
      <c r="E50" s="20"/>
      <c r="F50" s="20"/>
      <c r="G50" s="20"/>
    </row>
    <row r="51" spans="1:7" x14ac:dyDescent="0.15">
      <c r="A51" s="14" t="s">
        <v>118</v>
      </c>
      <c r="B51" s="14"/>
      <c r="C51" s="20"/>
      <c r="D51" s="20"/>
      <c r="E51" s="20"/>
      <c r="F51" s="20"/>
      <c r="G51" s="20"/>
    </row>
    <row r="52" spans="1:7" x14ac:dyDescent="0.15">
      <c r="A52" s="14" t="s">
        <v>119</v>
      </c>
      <c r="B52" s="14"/>
      <c r="C52" s="20"/>
      <c r="D52" s="20"/>
      <c r="E52" s="20"/>
      <c r="F52" s="20"/>
      <c r="G52" s="20"/>
    </row>
    <row r="53" spans="1:7" x14ac:dyDescent="0.15">
      <c r="A53" s="14" t="s">
        <v>120</v>
      </c>
      <c r="B53" s="14"/>
      <c r="C53" s="20"/>
      <c r="D53" s="20"/>
      <c r="E53" s="20"/>
      <c r="F53" s="20"/>
      <c r="G53" s="20"/>
    </row>
    <row r="54" spans="1:7" ht="31" customHeight="1" x14ac:dyDescent="0.15">
      <c r="A54" s="5" t="s">
        <v>123</v>
      </c>
      <c r="B54" s="5"/>
      <c r="C54" s="7">
        <f>SUM(C50:C53)</f>
        <v>0</v>
      </c>
      <c r="D54" s="7">
        <f>SUM(D50:D53)</f>
        <v>0</v>
      </c>
      <c r="E54" s="7">
        <f>SUM(E50:E53)</f>
        <v>0</v>
      </c>
      <c r="F54" s="7">
        <f>SUM(F50:F53)</f>
        <v>0</v>
      </c>
      <c r="G54" s="7">
        <f>SUM(G50:G53)</f>
        <v>0</v>
      </c>
    </row>
    <row r="55" spans="1:7" ht="38" customHeight="1" x14ac:dyDescent="0.15">
      <c r="A55" s="5" t="s">
        <v>124</v>
      </c>
      <c r="B55" s="5"/>
      <c r="C55" s="7">
        <f>SUM(C48+C54)</f>
        <v>0</v>
      </c>
      <c r="D55" s="7">
        <f>SUM(D48+D54)</f>
        <v>0</v>
      </c>
      <c r="E55" s="7">
        <f>SUM(E48+E54)</f>
        <v>0</v>
      </c>
      <c r="F55" s="7">
        <f>SUM(F48+F54)</f>
        <v>0</v>
      </c>
      <c r="G55" s="7">
        <f>SUM(G48+G54)</f>
        <v>0</v>
      </c>
    </row>
    <row r="56" spans="1:7" x14ac:dyDescent="0.15">
      <c r="A56" s="5" t="s">
        <v>125</v>
      </c>
      <c r="B56" s="5"/>
      <c r="C56" s="44"/>
      <c r="D56" s="44"/>
      <c r="E56" s="44"/>
      <c r="F56" s="44"/>
      <c r="G56" s="44"/>
    </row>
    <row r="57" spans="1:7" x14ac:dyDescent="0.15">
      <c r="A57" s="5" t="s">
        <v>126</v>
      </c>
      <c r="B57" s="5"/>
      <c r="C57" s="44"/>
      <c r="D57" s="44"/>
      <c r="E57" s="44"/>
      <c r="F57" s="44"/>
      <c r="G57" s="44"/>
    </row>
    <row r="58" spans="1:7" ht="24" customHeight="1" x14ac:dyDescent="0.15">
      <c r="A58" s="5" t="s">
        <v>127</v>
      </c>
      <c r="B58" s="5"/>
      <c r="C58" s="44"/>
      <c r="D58" s="44"/>
      <c r="E58" s="44"/>
      <c r="F58" s="44"/>
      <c r="G58" s="44"/>
    </row>
    <row r="59" spans="1:7" x14ac:dyDescent="0.15">
      <c r="A59" s="5" t="s">
        <v>128</v>
      </c>
      <c r="B59" s="5"/>
      <c r="C59" s="44"/>
      <c r="D59" s="44"/>
      <c r="E59" s="44"/>
      <c r="F59" s="44"/>
      <c r="G59" s="44"/>
    </row>
    <row r="60" spans="1:7" ht="46" customHeight="1" x14ac:dyDescent="0.15">
      <c r="A60" s="14" t="s">
        <v>129</v>
      </c>
      <c r="B60" s="45"/>
      <c r="C60" s="46">
        <f>SUM(C42+C55+C56+C57+C58+C59)</f>
        <v>67902.919999999984</v>
      </c>
      <c r="D60" s="46">
        <f>SUM(D42+D55+D56+D57+D58+D59)</f>
        <v>-6979.69</v>
      </c>
      <c r="E60" s="46">
        <f>SUM(E42+E55+E56+E57+E58+E59)</f>
        <v>6279.6400000000167</v>
      </c>
      <c r="F60" s="46">
        <f>SUM(F42+F55+F56+F57+F58+F59)</f>
        <v>17837.799999999996</v>
      </c>
      <c r="G60" s="46">
        <f>SUM(G42+G55+G56+G57+G58+G59)</f>
        <v>18358.750000000004</v>
      </c>
    </row>
    <row r="63" spans="1:7" ht="16" x14ac:dyDescent="0.2">
      <c r="A63" s="58" t="s">
        <v>148</v>
      </c>
    </row>
    <row r="64" spans="1:7" ht="16" x14ac:dyDescent="0.2">
      <c r="A64" s="58" t="s">
        <v>147</v>
      </c>
    </row>
  </sheetData>
  <mergeCells count="6">
    <mergeCell ref="A3:E3"/>
    <mergeCell ref="A6:A8"/>
    <mergeCell ref="B6:B8"/>
    <mergeCell ref="A1:F1"/>
    <mergeCell ref="C5:D5"/>
    <mergeCell ref="E5:G5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F5" sqref="F5"/>
    </sheetView>
  </sheetViews>
  <sheetFormatPr baseColWidth="10" defaultRowHeight="13" x14ac:dyDescent="0.15"/>
  <cols>
    <col min="1" max="1" width="75.6640625" customWidth="1"/>
    <col min="2" max="2" width="13.5" customWidth="1"/>
    <col min="3" max="4" width="18.6640625" customWidth="1"/>
  </cols>
  <sheetData>
    <row r="1" spans="1:4" ht="47" customHeight="1" x14ac:dyDescent="0.15">
      <c r="A1" s="67" t="s">
        <v>1</v>
      </c>
      <c r="B1" s="68"/>
      <c r="C1" s="68"/>
      <c r="D1" s="69"/>
    </row>
    <row r="2" spans="1:4" ht="47" customHeight="1" x14ac:dyDescent="0.15">
      <c r="A2" s="59" t="s">
        <v>73</v>
      </c>
      <c r="B2" s="60"/>
      <c r="C2" s="60"/>
      <c r="D2" s="60"/>
    </row>
    <row r="3" spans="1:4" ht="13" customHeight="1" x14ac:dyDescent="0.15">
      <c r="A3" s="61"/>
      <c r="B3" s="62" t="s">
        <v>74</v>
      </c>
      <c r="C3" s="28" t="s">
        <v>75</v>
      </c>
      <c r="D3" s="28" t="s">
        <v>75</v>
      </c>
    </row>
    <row r="4" spans="1:4" x14ac:dyDescent="0.15">
      <c r="A4" s="61"/>
      <c r="B4" s="62"/>
      <c r="C4" s="28" t="s">
        <v>76</v>
      </c>
      <c r="D4" s="28" t="s">
        <v>76</v>
      </c>
    </row>
    <row r="5" spans="1:4" x14ac:dyDescent="0.15">
      <c r="A5" s="61"/>
      <c r="B5" s="61"/>
      <c r="C5" s="29">
        <v>2015</v>
      </c>
      <c r="D5" s="30">
        <v>2014</v>
      </c>
    </row>
    <row r="6" spans="1:4" ht="22" customHeight="1" x14ac:dyDescent="0.15">
      <c r="A6" s="5" t="s">
        <v>77</v>
      </c>
      <c r="B6" s="5"/>
      <c r="C6" s="5"/>
      <c r="D6" s="5"/>
    </row>
    <row r="7" spans="1:4" ht="22" customHeight="1" x14ac:dyDescent="0.15">
      <c r="A7" s="31" t="s">
        <v>78</v>
      </c>
      <c r="B7" s="32"/>
      <c r="C7" s="33">
        <f>SUM(C8:C12)</f>
        <v>182137.05</v>
      </c>
      <c r="D7" s="33">
        <f>SUM(D8:D12)</f>
        <v>43114.69</v>
      </c>
    </row>
    <row r="8" spans="1:4" ht="22" customHeight="1" x14ac:dyDescent="0.15">
      <c r="A8" s="34" t="s">
        <v>79</v>
      </c>
      <c r="B8" s="35"/>
      <c r="C8" s="20"/>
      <c r="D8" s="20"/>
    </row>
    <row r="9" spans="1:4" ht="22" customHeight="1" x14ac:dyDescent="0.15">
      <c r="A9" s="34" t="s">
        <v>80</v>
      </c>
      <c r="B9" s="35"/>
      <c r="C9" s="20">
        <v>21746.67</v>
      </c>
      <c r="D9" s="20">
        <v>24050.67</v>
      </c>
    </row>
    <row r="10" spans="1:4" ht="22" customHeight="1" x14ac:dyDescent="0.15">
      <c r="A10" s="34" t="s">
        <v>81</v>
      </c>
      <c r="B10" s="35"/>
      <c r="C10" s="20"/>
      <c r="D10" s="26"/>
    </row>
    <row r="11" spans="1:4" ht="22" customHeight="1" x14ac:dyDescent="0.15">
      <c r="A11" s="34" t="s">
        <v>82</v>
      </c>
      <c r="B11" s="35"/>
      <c r="C11" s="20">
        <v>160390.38</v>
      </c>
      <c r="D11" s="20">
        <v>19064.02</v>
      </c>
    </row>
    <row r="12" spans="1:4" ht="22" customHeight="1" x14ac:dyDescent="0.15">
      <c r="A12" s="34" t="s">
        <v>83</v>
      </c>
      <c r="B12" s="35"/>
      <c r="C12" s="20"/>
      <c r="D12" s="20"/>
    </row>
    <row r="13" spans="1:4" ht="22" customHeight="1" x14ac:dyDescent="0.15">
      <c r="A13" s="14" t="s">
        <v>84</v>
      </c>
      <c r="B13" s="35"/>
      <c r="C13" s="20"/>
      <c r="D13" s="20"/>
    </row>
    <row r="14" spans="1:4" ht="22" customHeight="1" x14ac:dyDescent="0.15">
      <c r="A14" s="14" t="s">
        <v>85</v>
      </c>
      <c r="B14" s="36"/>
      <c r="C14" s="15">
        <f>SUM(C15:C18)</f>
        <v>0</v>
      </c>
      <c r="D14" s="15">
        <f>SUM(D15:D18)</f>
        <v>0</v>
      </c>
    </row>
    <row r="15" spans="1:4" ht="22" customHeight="1" x14ac:dyDescent="0.15">
      <c r="A15" s="34" t="s">
        <v>86</v>
      </c>
      <c r="B15" s="35"/>
      <c r="C15" s="20"/>
      <c r="D15" s="20"/>
    </row>
    <row r="16" spans="1:4" ht="22" customHeight="1" x14ac:dyDescent="0.15">
      <c r="A16" s="34" t="s">
        <v>87</v>
      </c>
      <c r="B16" s="35"/>
      <c r="C16" s="20"/>
      <c r="D16" s="20"/>
    </row>
    <row r="17" spans="1:4" ht="22" customHeight="1" x14ac:dyDescent="0.15">
      <c r="A17" s="34" t="s">
        <v>88</v>
      </c>
      <c r="B17" s="35"/>
      <c r="C17" s="20"/>
      <c r="D17" s="20"/>
    </row>
    <row r="18" spans="1:4" ht="22" customHeight="1" x14ac:dyDescent="0.15">
      <c r="A18" s="34" t="s">
        <v>89</v>
      </c>
      <c r="B18" s="35"/>
      <c r="C18" s="20"/>
      <c r="D18" s="20"/>
    </row>
    <row r="19" spans="1:4" ht="22" customHeight="1" x14ac:dyDescent="0.15">
      <c r="A19" s="14" t="s">
        <v>90</v>
      </c>
      <c r="B19" s="37"/>
      <c r="C19" s="20"/>
      <c r="D19" s="20"/>
    </row>
    <row r="20" spans="1:4" ht="22" customHeight="1" x14ac:dyDescent="0.15">
      <c r="A20" s="14" t="s">
        <v>91</v>
      </c>
      <c r="B20" s="37"/>
      <c r="C20" s="20"/>
      <c r="D20" s="20"/>
    </row>
    <row r="21" spans="1:4" ht="22" customHeight="1" x14ac:dyDescent="0.15">
      <c r="A21" s="14" t="s">
        <v>92</v>
      </c>
      <c r="B21" s="37"/>
      <c r="C21" s="20">
        <v>-1710</v>
      </c>
      <c r="D21" s="20">
        <v>-150</v>
      </c>
    </row>
    <row r="22" spans="1:4" ht="22" customHeight="1" x14ac:dyDescent="0.15">
      <c r="A22" s="14" t="s">
        <v>93</v>
      </c>
      <c r="B22" s="37"/>
      <c r="C22" s="38">
        <f>SUM(C23:C24)</f>
        <v>67324.790000000008</v>
      </c>
      <c r="D22" s="38">
        <f>SUM(D23:D24)</f>
        <v>42837.9</v>
      </c>
    </row>
    <row r="23" spans="1:4" ht="22" customHeight="1" x14ac:dyDescent="0.15">
      <c r="A23" s="34" t="s">
        <v>94</v>
      </c>
      <c r="B23" s="35"/>
      <c r="C23" s="20">
        <f>89071.46-21746.67</f>
        <v>67324.790000000008</v>
      </c>
      <c r="D23" s="20">
        <v>42837.9</v>
      </c>
    </row>
    <row r="24" spans="1:4" ht="22" customHeight="1" x14ac:dyDescent="0.15">
      <c r="A24" s="34" t="s">
        <v>95</v>
      </c>
      <c r="B24" s="35"/>
      <c r="C24" s="20"/>
      <c r="D24" s="20"/>
    </row>
    <row r="25" spans="1:4" ht="22" customHeight="1" x14ac:dyDescent="0.15">
      <c r="A25" s="14" t="s">
        <v>96</v>
      </c>
      <c r="B25" s="37"/>
      <c r="C25" s="20">
        <v>-139262.98000000001</v>
      </c>
      <c r="D25" s="20">
        <v>-77243.37</v>
      </c>
    </row>
    <row r="26" spans="1:4" ht="22" customHeight="1" x14ac:dyDescent="0.15">
      <c r="A26" s="14" t="s">
        <v>97</v>
      </c>
      <c r="B26" s="37"/>
      <c r="C26" s="20">
        <v>-43697.440000000002</v>
      </c>
      <c r="D26" s="20">
        <v>-13349.7</v>
      </c>
    </row>
    <row r="27" spans="1:4" ht="22" customHeight="1" x14ac:dyDescent="0.15">
      <c r="A27" s="14" t="s">
        <v>98</v>
      </c>
      <c r="B27" s="37"/>
      <c r="C27" s="20"/>
      <c r="D27" s="20"/>
    </row>
    <row r="28" spans="1:4" ht="33" customHeight="1" x14ac:dyDescent="0.15">
      <c r="A28" s="14" t="s">
        <v>99</v>
      </c>
      <c r="B28" s="37"/>
      <c r="C28" s="38">
        <f>SUM(C29:C30)</f>
        <v>0</v>
      </c>
      <c r="D28" s="38">
        <f>SUM(D29:D30)</f>
        <v>0</v>
      </c>
    </row>
    <row r="29" spans="1:4" ht="22" customHeight="1" x14ac:dyDescent="0.15">
      <c r="A29" s="34" t="s">
        <v>100</v>
      </c>
      <c r="B29" s="35"/>
      <c r="C29" s="20"/>
      <c r="D29" s="20"/>
    </row>
    <row r="30" spans="1:4" ht="22" customHeight="1" x14ac:dyDescent="0.15">
      <c r="A30" s="34" t="s">
        <v>101</v>
      </c>
      <c r="B30" s="35"/>
      <c r="C30" s="20"/>
      <c r="D30" s="20"/>
    </row>
    <row r="31" spans="1:4" ht="22" customHeight="1" x14ac:dyDescent="0.15">
      <c r="A31" s="14" t="s">
        <v>102</v>
      </c>
      <c r="B31" s="37"/>
      <c r="C31" s="20"/>
      <c r="D31" s="20"/>
    </row>
    <row r="32" spans="1:4" ht="22" customHeight="1" x14ac:dyDescent="0.15">
      <c r="A32" s="14" t="s">
        <v>103</v>
      </c>
      <c r="B32" s="37"/>
      <c r="C32" s="20"/>
      <c r="D32" s="20"/>
    </row>
    <row r="33" spans="1:4" ht="22" customHeight="1" x14ac:dyDescent="0.15">
      <c r="A33" s="14" t="s">
        <v>104</v>
      </c>
      <c r="B33" s="37"/>
      <c r="C33" s="20"/>
      <c r="D33" s="20"/>
    </row>
    <row r="34" spans="1:4" ht="22" customHeight="1" x14ac:dyDescent="0.15">
      <c r="A34" s="14" t="s">
        <v>105</v>
      </c>
      <c r="B34" s="37"/>
      <c r="C34" s="20">
        <v>790</v>
      </c>
      <c r="D34" s="20"/>
    </row>
    <row r="35" spans="1:4" ht="31" customHeight="1" x14ac:dyDescent="0.15">
      <c r="A35" s="5" t="s">
        <v>106</v>
      </c>
      <c r="B35" s="39"/>
      <c r="C35" s="7">
        <f>C7+C13+C14+C19+C20+C21+C22+C25+C26+C27+C28+C31+C32+C33+C34</f>
        <v>65581.419999999984</v>
      </c>
      <c r="D35" s="7">
        <f>D7+D13+D14+D19+D20+D21+D22+D25+D26+D27+D28+D31+D32+D33+D34</f>
        <v>-4790.4799999999996</v>
      </c>
    </row>
    <row r="36" spans="1:4" ht="22" customHeight="1" x14ac:dyDescent="0.15">
      <c r="A36" s="14" t="s">
        <v>0</v>
      </c>
      <c r="B36" s="37"/>
      <c r="C36" s="20">
        <v>2.71</v>
      </c>
      <c r="D36" s="20">
        <v>36.1</v>
      </c>
    </row>
    <row r="37" spans="1:4" ht="22" customHeight="1" x14ac:dyDescent="0.15">
      <c r="A37" s="14" t="s">
        <v>107</v>
      </c>
      <c r="B37" s="37"/>
      <c r="C37" s="20">
        <v>-806.25</v>
      </c>
      <c r="D37" s="20">
        <v>-688.95</v>
      </c>
    </row>
    <row r="38" spans="1:4" ht="22" customHeight="1" x14ac:dyDescent="0.15">
      <c r="A38" s="14" t="s">
        <v>108</v>
      </c>
      <c r="B38" s="37"/>
      <c r="C38" s="20"/>
      <c r="D38" s="20"/>
    </row>
    <row r="39" spans="1:4" ht="22" customHeight="1" x14ac:dyDescent="0.15">
      <c r="A39" s="14" t="s">
        <v>109</v>
      </c>
      <c r="B39" s="37"/>
      <c r="C39" s="20">
        <v>5760.89</v>
      </c>
      <c r="D39" s="20">
        <v>-51.38</v>
      </c>
    </row>
    <row r="40" spans="1:4" ht="22" customHeight="1" x14ac:dyDescent="0.15">
      <c r="A40" s="14" t="s">
        <v>110</v>
      </c>
      <c r="B40" s="37"/>
      <c r="C40" s="20"/>
      <c r="D40" s="20">
        <v>-1484.98</v>
      </c>
    </row>
    <row r="41" spans="1:4" ht="22" customHeight="1" x14ac:dyDescent="0.15">
      <c r="A41" s="14" t="s">
        <v>111</v>
      </c>
      <c r="B41" s="37"/>
      <c r="C41" s="40">
        <f>SUM(C42:C43)</f>
        <v>0</v>
      </c>
      <c r="D41" s="40">
        <f>SUM(D42:D43)</f>
        <v>0</v>
      </c>
    </row>
    <row r="42" spans="1:4" ht="22" customHeight="1" x14ac:dyDescent="0.15">
      <c r="A42" s="41" t="s">
        <v>100</v>
      </c>
      <c r="B42" s="37"/>
      <c r="C42" s="20"/>
      <c r="D42" s="20"/>
    </row>
    <row r="43" spans="1:4" ht="22" customHeight="1" x14ac:dyDescent="0.15">
      <c r="A43" s="41" t="s">
        <v>101</v>
      </c>
      <c r="B43" s="37"/>
      <c r="C43" s="20"/>
      <c r="D43" s="20"/>
    </row>
    <row r="44" spans="1:4" ht="29" customHeight="1" x14ac:dyDescent="0.15">
      <c r="A44" s="5" t="s">
        <v>112</v>
      </c>
      <c r="B44" s="39"/>
      <c r="C44" s="7">
        <f>SUM(C36+C37+C38+C39+C40+C41)</f>
        <v>4957.3500000000004</v>
      </c>
      <c r="D44" s="7">
        <f>SUM(D36+D37+D38+D39+D40+D41)</f>
        <v>-2189.21</v>
      </c>
    </row>
    <row r="45" spans="1:4" ht="22" customHeight="1" x14ac:dyDescent="0.15">
      <c r="A45" s="42" t="s">
        <v>113</v>
      </c>
      <c r="B45" s="43"/>
      <c r="C45" s="7">
        <f>SUM(C35+C44)</f>
        <v>70538.76999999999</v>
      </c>
      <c r="D45" s="7">
        <f>SUM(D35+D44)</f>
        <v>-6979.69</v>
      </c>
    </row>
    <row r="46" spans="1:4" ht="22" customHeight="1" x14ac:dyDescent="0.15">
      <c r="A46" s="14" t="s">
        <v>114</v>
      </c>
      <c r="B46" s="36"/>
      <c r="C46" s="20">
        <v>-2635.85</v>
      </c>
      <c r="D46" s="20"/>
    </row>
    <row r="47" spans="1:4" ht="30" customHeight="1" x14ac:dyDescent="0.15">
      <c r="A47" s="5" t="s">
        <v>115</v>
      </c>
      <c r="B47" s="39"/>
      <c r="C47" s="7">
        <f>SUM(C45:C46)</f>
        <v>67902.919999999984</v>
      </c>
      <c r="D47" s="7">
        <f>SUM(D45:D46)</f>
        <v>-6979.69</v>
      </c>
    </row>
    <row r="48" spans="1:4" ht="22" customHeight="1" x14ac:dyDescent="0.15">
      <c r="A48" s="5" t="s">
        <v>116</v>
      </c>
      <c r="B48" s="5"/>
      <c r="C48" s="5"/>
      <c r="D48" s="5"/>
    </row>
    <row r="49" spans="1:4" ht="22" customHeight="1" x14ac:dyDescent="0.15">
      <c r="A49" s="14" t="s">
        <v>117</v>
      </c>
      <c r="B49" s="14"/>
      <c r="C49" s="20"/>
      <c r="D49" s="20"/>
    </row>
    <row r="50" spans="1:4" ht="22" customHeight="1" x14ac:dyDescent="0.15">
      <c r="A50" s="14" t="s">
        <v>118</v>
      </c>
      <c r="B50" s="14"/>
      <c r="C50" s="20"/>
      <c r="D50" s="20"/>
    </row>
    <row r="51" spans="1:4" ht="22" customHeight="1" x14ac:dyDescent="0.15">
      <c r="A51" s="14" t="s">
        <v>119</v>
      </c>
      <c r="B51" s="14"/>
      <c r="C51" s="20"/>
      <c r="D51" s="20"/>
    </row>
    <row r="52" spans="1:4" ht="22" customHeight="1" x14ac:dyDescent="0.15">
      <c r="A52" s="14" t="s">
        <v>120</v>
      </c>
      <c r="B52" s="14"/>
      <c r="C52" s="20"/>
      <c r="D52" s="20"/>
    </row>
    <row r="53" spans="1:4" ht="31" customHeight="1" x14ac:dyDescent="0.15">
      <c r="A53" s="5" t="s">
        <v>121</v>
      </c>
      <c r="B53" s="39"/>
      <c r="C53" s="7">
        <f>SUM(C49:C52)</f>
        <v>0</v>
      </c>
      <c r="D53" s="7">
        <f>SUM(D49:D52)</f>
        <v>0</v>
      </c>
    </row>
    <row r="54" spans="1:4" ht="22" customHeight="1" x14ac:dyDescent="0.15">
      <c r="A54" s="5" t="s">
        <v>122</v>
      </c>
      <c r="B54" s="5"/>
      <c r="C54" s="5"/>
      <c r="D54" s="5"/>
    </row>
    <row r="55" spans="1:4" ht="22" customHeight="1" x14ac:dyDescent="0.15">
      <c r="A55" s="14" t="s">
        <v>117</v>
      </c>
      <c r="B55" s="14"/>
      <c r="C55" s="20"/>
      <c r="D55" s="20"/>
    </row>
    <row r="56" spans="1:4" ht="22" customHeight="1" x14ac:dyDescent="0.15">
      <c r="A56" s="14" t="s">
        <v>118</v>
      </c>
      <c r="B56" s="14"/>
      <c r="C56" s="20"/>
      <c r="D56" s="20"/>
    </row>
    <row r="57" spans="1:4" ht="22" customHeight="1" x14ac:dyDescent="0.15">
      <c r="A57" s="14" t="s">
        <v>119</v>
      </c>
      <c r="B57" s="14"/>
      <c r="C57" s="20"/>
      <c r="D57" s="20"/>
    </row>
    <row r="58" spans="1:4" ht="22" customHeight="1" x14ac:dyDescent="0.15">
      <c r="A58" s="14" t="s">
        <v>120</v>
      </c>
      <c r="B58" s="14"/>
      <c r="C58" s="20"/>
      <c r="D58" s="20"/>
    </row>
    <row r="59" spans="1:4" ht="30" customHeight="1" x14ac:dyDescent="0.15">
      <c r="A59" s="5" t="s">
        <v>123</v>
      </c>
      <c r="B59" s="5"/>
      <c r="C59" s="7">
        <f>SUM(C55:C58)</f>
        <v>0</v>
      </c>
      <c r="D59" s="7">
        <f>SUM(D55:D58)</f>
        <v>0</v>
      </c>
    </row>
    <row r="60" spans="1:4" ht="33" customHeight="1" x14ac:dyDescent="0.15">
      <c r="A60" s="5" t="s">
        <v>124</v>
      </c>
      <c r="B60" s="5"/>
      <c r="C60" s="7">
        <f>SUM(C53+C59)</f>
        <v>0</v>
      </c>
      <c r="D60" s="7">
        <f>SUM(D53+D59)</f>
        <v>0</v>
      </c>
    </row>
    <row r="61" spans="1:4" ht="22" customHeight="1" x14ac:dyDescent="0.15">
      <c r="A61" s="5" t="s">
        <v>125</v>
      </c>
      <c r="B61" s="5"/>
      <c r="C61" s="44"/>
      <c r="D61" s="44"/>
    </row>
    <row r="62" spans="1:4" ht="22" customHeight="1" x14ac:dyDescent="0.15">
      <c r="A62" s="5" t="s">
        <v>126</v>
      </c>
      <c r="B62" s="5"/>
      <c r="C62" s="44"/>
      <c r="D62" s="44"/>
    </row>
    <row r="63" spans="1:4" ht="22" customHeight="1" x14ac:dyDescent="0.15">
      <c r="A63" s="5" t="s">
        <v>127</v>
      </c>
      <c r="B63" s="5"/>
      <c r="C63" s="44"/>
      <c r="D63" s="44"/>
    </row>
    <row r="64" spans="1:4" ht="22" customHeight="1" x14ac:dyDescent="0.15">
      <c r="A64" s="5" t="s">
        <v>128</v>
      </c>
      <c r="B64" s="5"/>
      <c r="C64" s="44"/>
      <c r="D64" s="44"/>
    </row>
    <row r="65" spans="1:4" ht="31" customHeight="1" x14ac:dyDescent="0.15">
      <c r="A65" s="14" t="s">
        <v>129</v>
      </c>
      <c r="B65" s="45"/>
      <c r="C65" s="46">
        <f>SUM(C47+C60+C61+C62+C63+C64)</f>
        <v>67902.919999999984</v>
      </c>
      <c r="D65" s="46">
        <f>SUM(D47+D60+D61+D62+D63+D64)</f>
        <v>-6979.69</v>
      </c>
    </row>
  </sheetData>
  <mergeCells count="4">
    <mergeCell ref="A1:D1"/>
    <mergeCell ref="A2:D2"/>
    <mergeCell ref="A3:A5"/>
    <mergeCell ref="B3:B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workbookViewId="0">
      <selection activeCell="F11" sqref="F11"/>
    </sheetView>
  </sheetViews>
  <sheetFormatPr baseColWidth="10" defaultRowHeight="13" x14ac:dyDescent="0.15"/>
  <cols>
    <col min="1" max="1" width="76.6640625" customWidth="1"/>
    <col min="2" max="2" width="14.5" customWidth="1"/>
    <col min="3" max="4" width="18.6640625" customWidth="1"/>
  </cols>
  <sheetData>
    <row r="1" spans="1:4" ht="47" customHeight="1" x14ac:dyDescent="0.15">
      <c r="A1" s="67" t="s">
        <v>1</v>
      </c>
      <c r="B1" s="68"/>
      <c r="C1" s="68"/>
      <c r="D1" s="69"/>
    </row>
    <row r="2" spans="1:4" ht="47" customHeight="1" x14ac:dyDescent="0.15">
      <c r="A2" s="70" t="s">
        <v>2</v>
      </c>
      <c r="B2" s="71"/>
      <c r="C2" s="71"/>
      <c r="D2" s="71"/>
    </row>
    <row r="3" spans="1:4" ht="22" customHeight="1" x14ac:dyDescent="0.15">
      <c r="A3" s="1" t="s">
        <v>3</v>
      </c>
      <c r="B3" s="2" t="s">
        <v>4</v>
      </c>
      <c r="C3" s="3">
        <v>2015</v>
      </c>
      <c r="D3" s="4">
        <v>2014</v>
      </c>
    </row>
    <row r="4" spans="1:4" ht="22" customHeight="1" x14ac:dyDescent="0.15">
      <c r="A4" s="5" t="s">
        <v>5</v>
      </c>
      <c r="B4" s="6"/>
      <c r="C4" s="7">
        <f>SUM(C5:C12)</f>
        <v>4000</v>
      </c>
      <c r="D4" s="7">
        <f>SUM(D5:D12)</f>
        <v>0</v>
      </c>
    </row>
    <row r="5" spans="1:4" ht="22" customHeight="1" x14ac:dyDescent="0.15">
      <c r="A5" s="8" t="s">
        <v>6</v>
      </c>
      <c r="B5" s="9"/>
      <c r="C5" s="10"/>
      <c r="D5" s="10"/>
    </row>
    <row r="6" spans="1:4" ht="22" customHeight="1" x14ac:dyDescent="0.15">
      <c r="A6" s="8" t="s">
        <v>7</v>
      </c>
      <c r="B6" s="9"/>
      <c r="C6" s="10"/>
      <c r="D6" s="10"/>
    </row>
    <row r="7" spans="1:4" ht="22" customHeight="1" x14ac:dyDescent="0.15">
      <c r="A7" s="8" t="s">
        <v>8</v>
      </c>
      <c r="B7" s="9"/>
      <c r="C7" s="10"/>
      <c r="D7" s="10"/>
    </row>
    <row r="8" spans="1:4" ht="22" customHeight="1" x14ac:dyDescent="0.15">
      <c r="A8" s="8" t="s">
        <v>9</v>
      </c>
      <c r="B8" s="9"/>
      <c r="C8" s="10"/>
      <c r="D8" s="10"/>
    </row>
    <row r="9" spans="1:4" ht="22" customHeight="1" x14ac:dyDescent="0.15">
      <c r="A9" s="8" t="s">
        <v>10</v>
      </c>
      <c r="B9" s="9"/>
      <c r="C9" s="10"/>
      <c r="D9" s="10"/>
    </row>
    <row r="10" spans="1:4" ht="22" customHeight="1" x14ac:dyDescent="0.15">
      <c r="A10" s="8" t="s">
        <v>11</v>
      </c>
      <c r="B10" s="9"/>
      <c r="C10" s="10">
        <v>4000</v>
      </c>
      <c r="D10" s="10"/>
    </row>
    <row r="11" spans="1:4" ht="22" customHeight="1" x14ac:dyDescent="0.15">
      <c r="A11" s="8" t="s">
        <v>12</v>
      </c>
      <c r="B11" s="9"/>
      <c r="C11" s="10"/>
      <c r="D11" s="10"/>
    </row>
    <row r="12" spans="1:4" ht="22" customHeight="1" x14ac:dyDescent="0.15">
      <c r="A12" s="8" t="s">
        <v>13</v>
      </c>
      <c r="B12" s="9"/>
      <c r="C12" s="11">
        <f>SUM(C13:C15)</f>
        <v>0</v>
      </c>
      <c r="D12" s="11">
        <f>SUM(D13:D15)</f>
        <v>0</v>
      </c>
    </row>
    <row r="13" spans="1:4" ht="22" customHeight="1" x14ac:dyDescent="0.15">
      <c r="A13" s="8" t="s">
        <v>14</v>
      </c>
      <c r="B13" s="9"/>
      <c r="C13" s="10"/>
      <c r="D13" s="10"/>
    </row>
    <row r="14" spans="1:4" ht="22" customHeight="1" x14ac:dyDescent="0.15">
      <c r="A14" s="8" t="s">
        <v>15</v>
      </c>
      <c r="B14" s="9"/>
      <c r="C14" s="10"/>
      <c r="D14" s="10"/>
    </row>
    <row r="15" spans="1:4" ht="22" customHeight="1" x14ac:dyDescent="0.15">
      <c r="A15" s="8" t="s">
        <v>16</v>
      </c>
      <c r="B15" s="9"/>
      <c r="C15" s="10"/>
      <c r="D15" s="10"/>
    </row>
    <row r="16" spans="1:4" ht="22" customHeight="1" x14ac:dyDescent="0.15">
      <c r="A16" s="5" t="s">
        <v>17</v>
      </c>
      <c r="B16" s="6"/>
      <c r="C16" s="7">
        <f>SUM(C17+C18+C19+C23+C24+C25+C26+C27)</f>
        <v>359052.81</v>
      </c>
      <c r="D16" s="7">
        <f>SUM(D17+D18+D19+D23+D24+D25+D26+D27)</f>
        <v>277746.69999999995</v>
      </c>
    </row>
    <row r="17" spans="1:4" ht="22" customHeight="1" x14ac:dyDescent="0.15">
      <c r="A17" s="8" t="s">
        <v>18</v>
      </c>
      <c r="B17" s="9"/>
      <c r="C17" s="10"/>
      <c r="D17" s="10"/>
    </row>
    <row r="18" spans="1:4" ht="22" customHeight="1" x14ac:dyDescent="0.15">
      <c r="A18" s="8" t="s">
        <v>19</v>
      </c>
      <c r="B18" s="9"/>
      <c r="C18" s="10"/>
      <c r="D18" s="10"/>
    </row>
    <row r="19" spans="1:4" ht="22" customHeight="1" x14ac:dyDescent="0.15">
      <c r="A19" s="8" t="s">
        <v>20</v>
      </c>
      <c r="B19" s="9"/>
      <c r="C19" s="11">
        <f>SUM(C20:C22)</f>
        <v>0</v>
      </c>
      <c r="D19" s="11">
        <f>SUM(D20:D22)</f>
        <v>0</v>
      </c>
    </row>
    <row r="20" spans="1:4" ht="22" customHeight="1" x14ac:dyDescent="0.15">
      <c r="A20" s="8" t="s">
        <v>21</v>
      </c>
      <c r="B20" s="9"/>
      <c r="C20" s="10"/>
      <c r="D20" s="10"/>
    </row>
    <row r="21" spans="1:4" ht="22" customHeight="1" x14ac:dyDescent="0.15">
      <c r="A21" s="12" t="s">
        <v>22</v>
      </c>
      <c r="B21" s="9"/>
      <c r="C21" s="10"/>
      <c r="D21" s="10"/>
    </row>
    <row r="22" spans="1:4" ht="22" customHeight="1" x14ac:dyDescent="0.15">
      <c r="A22" s="12" t="s">
        <v>23</v>
      </c>
      <c r="B22" s="9"/>
      <c r="C22" s="10"/>
      <c r="D22" s="10"/>
    </row>
    <row r="23" spans="1:4" ht="22" customHeight="1" x14ac:dyDescent="0.15">
      <c r="A23" s="8" t="s">
        <v>24</v>
      </c>
      <c r="B23" s="9"/>
      <c r="C23" s="10">
        <v>230435.29</v>
      </c>
      <c r="D23" s="10">
        <v>209863.61</v>
      </c>
    </row>
    <row r="24" spans="1:4" ht="22" customHeight="1" x14ac:dyDescent="0.15">
      <c r="A24" s="8" t="s">
        <v>25</v>
      </c>
      <c r="B24" s="9"/>
      <c r="C24" s="10"/>
      <c r="D24" s="10"/>
    </row>
    <row r="25" spans="1:4" ht="22" customHeight="1" x14ac:dyDescent="0.15">
      <c r="A25" s="8" t="s">
        <v>26</v>
      </c>
      <c r="B25" s="9"/>
      <c r="C25" s="10"/>
      <c r="D25" s="10"/>
    </row>
    <row r="26" spans="1:4" ht="22" customHeight="1" x14ac:dyDescent="0.15">
      <c r="A26" s="8" t="s">
        <v>27</v>
      </c>
      <c r="B26" s="9"/>
      <c r="C26" s="10"/>
      <c r="D26" s="10"/>
    </row>
    <row r="27" spans="1:4" ht="22" customHeight="1" x14ac:dyDescent="0.15">
      <c r="A27" s="8" t="s">
        <v>28</v>
      </c>
      <c r="B27" s="9"/>
      <c r="C27" s="10">
        <v>128617.52</v>
      </c>
      <c r="D27" s="10">
        <v>67883.09</v>
      </c>
    </row>
    <row r="28" spans="1:4" ht="22" customHeight="1" x14ac:dyDescent="0.15">
      <c r="A28" s="13" t="s">
        <v>29</v>
      </c>
      <c r="B28" s="6"/>
      <c r="C28" s="7">
        <f>C4+C16</f>
        <v>363052.81</v>
      </c>
      <c r="D28" s="7">
        <f>D4+D16</f>
        <v>277746.69999999995</v>
      </c>
    </row>
    <row r="29" spans="1:4" ht="22" customHeight="1" x14ac:dyDescent="0.15"/>
    <row r="30" spans="1:4" ht="22" customHeight="1" x14ac:dyDescent="0.15"/>
    <row r="31" spans="1:4" ht="22" customHeight="1" x14ac:dyDescent="0.15">
      <c r="A31" s="1" t="s">
        <v>30</v>
      </c>
      <c r="B31" s="2" t="s">
        <v>4</v>
      </c>
      <c r="C31" s="3">
        <v>2015</v>
      </c>
      <c r="D31" s="4">
        <v>2014</v>
      </c>
    </row>
    <row r="32" spans="1:4" ht="22" customHeight="1" x14ac:dyDescent="0.15">
      <c r="A32" s="5" t="s">
        <v>31</v>
      </c>
      <c r="B32" s="6"/>
      <c r="C32" s="7">
        <f>SUM(C33+C40+C41)</f>
        <v>122652.64</v>
      </c>
      <c r="D32" s="7">
        <f>SUM(D33+D40+D41)</f>
        <v>54749.729999999996</v>
      </c>
    </row>
    <row r="33" spans="1:4" ht="22" customHeight="1" x14ac:dyDescent="0.15">
      <c r="A33" s="14" t="s">
        <v>32</v>
      </c>
      <c r="B33" s="9"/>
      <c r="C33" s="15">
        <f>SUM(C34+C37+C38+C39)</f>
        <v>122652.64</v>
      </c>
      <c r="D33" s="15">
        <f>SUM(D34+D37+D38+D39)</f>
        <v>54749.729999999996</v>
      </c>
    </row>
    <row r="34" spans="1:4" ht="22" customHeight="1" x14ac:dyDescent="0.15">
      <c r="A34" s="8" t="s">
        <v>33</v>
      </c>
      <c r="B34" s="9"/>
      <c r="C34" s="15">
        <f>SUM(C35+C36)</f>
        <v>48000</v>
      </c>
      <c r="D34" s="15">
        <f>SUM(D35+D36)</f>
        <v>48000</v>
      </c>
    </row>
    <row r="35" spans="1:4" ht="22" customHeight="1" x14ac:dyDescent="0.15">
      <c r="A35" s="16" t="s">
        <v>34</v>
      </c>
      <c r="B35" s="9"/>
      <c r="C35" s="10">
        <v>48000</v>
      </c>
      <c r="D35" s="10">
        <v>48000</v>
      </c>
    </row>
    <row r="36" spans="1:4" ht="22" customHeight="1" x14ac:dyDescent="0.15">
      <c r="A36" s="16" t="s">
        <v>35</v>
      </c>
      <c r="B36" s="9"/>
      <c r="C36" s="10"/>
      <c r="D36" s="10"/>
    </row>
    <row r="37" spans="1:4" ht="22" customHeight="1" x14ac:dyDescent="0.15">
      <c r="A37" s="8" t="s">
        <v>36</v>
      </c>
      <c r="B37" s="9"/>
      <c r="C37" s="10">
        <v>6749.72</v>
      </c>
      <c r="D37" s="10">
        <v>13729.42</v>
      </c>
    </row>
    <row r="38" spans="1:4" ht="22" customHeight="1" x14ac:dyDescent="0.15">
      <c r="A38" s="8" t="s">
        <v>37</v>
      </c>
      <c r="B38" s="9"/>
      <c r="C38" s="10"/>
      <c r="D38" s="10"/>
    </row>
    <row r="39" spans="1:4" ht="22" customHeight="1" x14ac:dyDescent="0.15">
      <c r="A39" s="8" t="s">
        <v>38</v>
      </c>
      <c r="B39" s="9"/>
      <c r="C39" s="10">
        <v>67902.92</v>
      </c>
      <c r="D39" s="10">
        <v>-6979.69</v>
      </c>
    </row>
    <row r="40" spans="1:4" ht="22" customHeight="1" x14ac:dyDescent="0.15">
      <c r="A40" s="14" t="s">
        <v>39</v>
      </c>
      <c r="B40" s="9"/>
      <c r="C40" s="10"/>
      <c r="D40" s="10"/>
    </row>
    <row r="41" spans="1:4" ht="22" customHeight="1" x14ac:dyDescent="0.15">
      <c r="A41" s="14" t="s">
        <v>40</v>
      </c>
      <c r="B41" s="9"/>
      <c r="C41" s="10"/>
      <c r="D41" s="10"/>
    </row>
    <row r="42" spans="1:4" ht="22" customHeight="1" x14ac:dyDescent="0.15">
      <c r="A42" s="5" t="s">
        <v>41</v>
      </c>
      <c r="B42" s="6"/>
      <c r="C42" s="7">
        <f>SUM(C43+C44+C48+C49+C50+C51)</f>
        <v>62593.279999999999</v>
      </c>
      <c r="D42" s="7">
        <f>SUM(D43+D44+D48+D49+D50+D51)</f>
        <v>40099.449999999997</v>
      </c>
    </row>
    <row r="43" spans="1:4" ht="22" customHeight="1" x14ac:dyDescent="0.15">
      <c r="A43" s="14" t="s">
        <v>42</v>
      </c>
      <c r="B43" s="9"/>
      <c r="C43" s="10"/>
      <c r="D43" s="10"/>
    </row>
    <row r="44" spans="1:4" ht="22" customHeight="1" x14ac:dyDescent="0.15">
      <c r="A44" s="14" t="s">
        <v>43</v>
      </c>
      <c r="B44" s="9"/>
      <c r="C44" s="17">
        <f>SUM(C45:C47)</f>
        <v>62593.279999999999</v>
      </c>
      <c r="D44" s="17">
        <f>SUM(D45:D47)</f>
        <v>40099.449999999997</v>
      </c>
    </row>
    <row r="45" spans="1:4" ht="22" customHeight="1" x14ac:dyDescent="0.15">
      <c r="A45" s="12" t="s">
        <v>44</v>
      </c>
      <c r="B45" s="9"/>
      <c r="C45" s="10"/>
      <c r="D45" s="10"/>
    </row>
    <row r="46" spans="1:4" ht="22" customHeight="1" x14ac:dyDescent="0.15">
      <c r="A46" s="12" t="s">
        <v>45</v>
      </c>
      <c r="B46" s="9"/>
      <c r="C46" s="10"/>
      <c r="D46" s="10"/>
    </row>
    <row r="47" spans="1:4" ht="22" customHeight="1" x14ac:dyDescent="0.15">
      <c r="A47" s="12" t="s">
        <v>46</v>
      </c>
      <c r="B47" s="9"/>
      <c r="C47" s="10">
        <v>62593.279999999999</v>
      </c>
      <c r="D47" s="10">
        <v>40099.449999999997</v>
      </c>
    </row>
    <row r="48" spans="1:4" ht="22" customHeight="1" x14ac:dyDescent="0.15">
      <c r="A48" s="14" t="s">
        <v>47</v>
      </c>
      <c r="B48" s="9"/>
      <c r="C48" s="10"/>
      <c r="D48" s="10"/>
    </row>
    <row r="49" spans="1:4" ht="22" customHeight="1" x14ac:dyDescent="0.15">
      <c r="A49" s="14" t="s">
        <v>48</v>
      </c>
      <c r="B49" s="9"/>
      <c r="C49" s="10"/>
      <c r="D49" s="10"/>
    </row>
    <row r="50" spans="1:4" ht="22" customHeight="1" x14ac:dyDescent="0.15">
      <c r="A50" s="14" t="s">
        <v>49</v>
      </c>
      <c r="B50" s="9"/>
      <c r="C50" s="10"/>
      <c r="D50" s="10"/>
    </row>
    <row r="51" spans="1:4" ht="22" customHeight="1" x14ac:dyDescent="0.15">
      <c r="A51" s="14" t="s">
        <v>50</v>
      </c>
      <c r="B51" s="9"/>
      <c r="C51" s="18">
        <f>SUM(C52:C54)</f>
        <v>0</v>
      </c>
      <c r="D51" s="18">
        <f>SUM(D52:D54)</f>
        <v>0</v>
      </c>
    </row>
    <row r="52" spans="1:4" ht="22" customHeight="1" x14ac:dyDescent="0.15">
      <c r="A52" s="12" t="s">
        <v>51</v>
      </c>
      <c r="B52" s="9"/>
      <c r="C52" s="10"/>
      <c r="D52" s="10"/>
    </row>
    <row r="53" spans="1:4" ht="22" customHeight="1" x14ac:dyDescent="0.15">
      <c r="A53" s="12" t="s">
        <v>52</v>
      </c>
      <c r="B53" s="9"/>
      <c r="C53" s="10"/>
      <c r="D53" s="10"/>
    </row>
    <row r="54" spans="1:4" ht="22" customHeight="1" x14ac:dyDescent="0.15">
      <c r="A54" s="12" t="s">
        <v>53</v>
      </c>
      <c r="B54" s="9"/>
      <c r="C54" s="10"/>
      <c r="D54" s="10"/>
    </row>
    <row r="55" spans="1:4" ht="22" customHeight="1" x14ac:dyDescent="0.15">
      <c r="A55" s="5" t="s">
        <v>54</v>
      </c>
      <c r="B55" s="6"/>
      <c r="C55" s="7">
        <f>SUM(C56+C57+C58+C62+C63+C67+C70)</f>
        <v>177806.89</v>
      </c>
      <c r="D55" s="7">
        <f>SUM(D56+D57+D58+D62+D63+D67+D70)</f>
        <v>182897.54000000004</v>
      </c>
    </row>
    <row r="56" spans="1:4" ht="22" customHeight="1" x14ac:dyDescent="0.15">
      <c r="A56" s="19" t="s">
        <v>55</v>
      </c>
      <c r="B56" s="9"/>
      <c r="C56" s="20"/>
      <c r="D56" s="20"/>
    </row>
    <row r="57" spans="1:4" ht="22" customHeight="1" x14ac:dyDescent="0.15">
      <c r="A57" s="19" t="s">
        <v>56</v>
      </c>
      <c r="B57" s="9"/>
      <c r="C57" s="20"/>
      <c r="D57" s="20"/>
    </row>
    <row r="58" spans="1:4" ht="22" customHeight="1" x14ac:dyDescent="0.15">
      <c r="A58" s="19" t="s">
        <v>57</v>
      </c>
      <c r="B58" s="9"/>
      <c r="C58" s="15">
        <f>SUM(C59:C61)</f>
        <v>151048.19</v>
      </c>
      <c r="D58" s="15">
        <f>SUM(D59:D61)</f>
        <v>154760.17000000001</v>
      </c>
    </row>
    <row r="59" spans="1:4" ht="22" customHeight="1" x14ac:dyDescent="0.15">
      <c r="A59" s="21" t="s">
        <v>58</v>
      </c>
      <c r="B59" s="22"/>
      <c r="C59" s="10"/>
      <c r="D59" s="10"/>
    </row>
    <row r="60" spans="1:4" ht="22" customHeight="1" x14ac:dyDescent="0.15">
      <c r="A60" s="12" t="s">
        <v>59</v>
      </c>
      <c r="B60" s="9"/>
      <c r="C60" s="10"/>
      <c r="D60" s="10"/>
    </row>
    <row r="61" spans="1:4" ht="22" customHeight="1" x14ac:dyDescent="0.15">
      <c r="A61" s="23" t="s">
        <v>60</v>
      </c>
      <c r="B61" s="24"/>
      <c r="C61" s="10">
        <v>151048.19</v>
      </c>
      <c r="D61" s="10">
        <v>154760.17000000001</v>
      </c>
    </row>
    <row r="62" spans="1:4" ht="22" customHeight="1" x14ac:dyDescent="0.15">
      <c r="A62" s="19" t="s">
        <v>61</v>
      </c>
      <c r="B62" s="9"/>
      <c r="C62" s="10"/>
      <c r="D62" s="10"/>
    </row>
    <row r="63" spans="1:4" ht="22" customHeight="1" x14ac:dyDescent="0.15">
      <c r="A63" s="19" t="s">
        <v>62</v>
      </c>
      <c r="B63" s="9"/>
      <c r="C63" s="15">
        <f>SUM(C64:C66)</f>
        <v>0</v>
      </c>
      <c r="D63" s="15">
        <f>SUM(D64:D66)</f>
        <v>0</v>
      </c>
    </row>
    <row r="64" spans="1:4" ht="22" customHeight="1" x14ac:dyDescent="0.15">
      <c r="A64" s="21" t="s">
        <v>63</v>
      </c>
      <c r="B64" s="22"/>
      <c r="C64" s="10"/>
      <c r="D64" s="10"/>
    </row>
    <row r="65" spans="1:4" ht="22" customHeight="1" x14ac:dyDescent="0.15">
      <c r="A65" s="12" t="s">
        <v>64</v>
      </c>
      <c r="B65" s="9"/>
      <c r="C65" s="10"/>
      <c r="D65" s="10"/>
    </row>
    <row r="66" spans="1:4" ht="22" customHeight="1" x14ac:dyDescent="0.15">
      <c r="A66" s="23" t="s">
        <v>65</v>
      </c>
      <c r="B66" s="24"/>
      <c r="C66" s="10"/>
      <c r="D66" s="10"/>
    </row>
    <row r="67" spans="1:4" ht="22" customHeight="1" x14ac:dyDescent="0.15">
      <c r="A67" s="19" t="s">
        <v>66</v>
      </c>
      <c r="B67" s="9"/>
      <c r="C67" s="15">
        <f>SUM(C68:C69)</f>
        <v>26758.7</v>
      </c>
      <c r="D67" s="15">
        <f>SUM(D68:D69)</f>
        <v>11660.7</v>
      </c>
    </row>
    <row r="68" spans="1:4" ht="22" customHeight="1" x14ac:dyDescent="0.15">
      <c r="A68" s="12" t="s">
        <v>67</v>
      </c>
      <c r="B68" s="9"/>
      <c r="C68" s="10"/>
      <c r="D68" s="10"/>
    </row>
    <row r="69" spans="1:4" ht="22" customHeight="1" x14ac:dyDescent="0.15">
      <c r="A69" s="12" t="s">
        <v>68</v>
      </c>
      <c r="B69" s="9"/>
      <c r="C69" s="10">
        <v>26758.7</v>
      </c>
      <c r="D69" s="10">
        <f>2072.84+9587.86</f>
        <v>11660.7</v>
      </c>
    </row>
    <row r="70" spans="1:4" ht="22" customHeight="1" x14ac:dyDescent="0.15">
      <c r="A70" s="19" t="s">
        <v>69</v>
      </c>
      <c r="B70" s="9"/>
      <c r="C70" s="10"/>
      <c r="D70" s="10">
        <v>16476.669999999998</v>
      </c>
    </row>
    <row r="71" spans="1:4" ht="22" customHeight="1" x14ac:dyDescent="0.15">
      <c r="A71" s="5" t="s">
        <v>70</v>
      </c>
      <c r="B71" s="25"/>
      <c r="C71" s="7">
        <f>SUM(C32+C42+C55)</f>
        <v>363052.81</v>
      </c>
      <c r="D71" s="7">
        <f>SUM(D32+D42+D55)</f>
        <v>277746.72000000003</v>
      </c>
    </row>
    <row r="73" spans="1:4" x14ac:dyDescent="0.15">
      <c r="A73" s="72" t="s">
        <v>71</v>
      </c>
      <c r="B73" s="73"/>
      <c r="C73" s="26"/>
      <c r="D73" s="27"/>
    </row>
    <row r="74" spans="1:4" x14ac:dyDescent="0.15">
      <c r="A74" s="72" t="s">
        <v>72</v>
      </c>
      <c r="B74" s="73"/>
      <c r="C74" s="26"/>
      <c r="D74" s="27"/>
    </row>
  </sheetData>
  <mergeCells count="4">
    <mergeCell ref="A1:D1"/>
    <mergeCell ref="A2:D2"/>
    <mergeCell ref="A73:B73"/>
    <mergeCell ref="A74:B7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PyG comentada</vt:lpstr>
      <vt:lpstr>Pérdidas y Ganancias</vt:lpstr>
      <vt:lpstr>Balance de Situación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syjs</dc:creator>
  <cp:lastModifiedBy>Microsoft Office User</cp:lastModifiedBy>
  <cp:lastPrinted>2016-03-10T11:30:02Z</cp:lastPrinted>
  <dcterms:created xsi:type="dcterms:W3CDTF">2010-03-01T14:34:54Z</dcterms:created>
  <dcterms:modified xsi:type="dcterms:W3CDTF">2016-08-03T16:26:38Z</dcterms:modified>
</cp:coreProperties>
</file>